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Labels_TT99" sheetId="2" state="visible" r:id="rId2"/>
    <sheet name="VAS Statements" sheetId="3" state="visible" r:id="rId3"/>
    <sheet name="Adjustments" sheetId="4" state="visible" r:id="rId4"/>
    <sheet name="IFRS 16 Detail" sheetId="5" state="visible" r:id="rId5"/>
    <sheet name="IFRS 15 Detail" sheetId="6" state="visible" r:id="rId6"/>
    <sheet name="IFRS Statements" sheetId="7" state="visible" r:id="rId7"/>
    <sheet name="Account Mapping" sheetId="8" state="visible" r:id="rId8"/>
    <sheet name="Ratio Impact" sheetId="9" state="visible" r:id="rId9"/>
    <sheet name="Dashboard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0.0"/>
    <numFmt numFmtId="167" formatCode="0.00x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  <font>
      <i val="1"/>
      <color rgb="00666666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C6EFCE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pivotButton="0" quotePrefix="0" xfId="0"/>
    <xf numFmtId="165" fontId="5" fillId="0" borderId="0" pivotButton="0" quotePrefix="0" xfId="0"/>
    <xf numFmtId="165" fontId="2" fillId="4" borderId="0" pivotButton="0" quotePrefix="0" xfId="0"/>
    <xf numFmtId="165" fontId="2" fillId="5" borderId="0" pivotButton="0" quotePrefix="0" xfId="0"/>
    <xf numFmtId="165" fontId="5" fillId="6" borderId="0" pivotButton="0" quotePrefix="0" xfId="0"/>
    <xf numFmtId="164" fontId="5" fillId="6" borderId="0" pivotButton="0" quotePrefix="0" xfId="0"/>
    <xf numFmtId="166" fontId="5" fillId="6" borderId="0" pivotButton="0" quotePrefix="0" xfId="0"/>
    <xf numFmtId="164" fontId="5" fillId="0" borderId="0" pivotButton="0" quotePrefix="0" xfId="0"/>
    <xf numFmtId="164" fontId="5" fillId="4" borderId="0" pivotButton="0" quotePrefix="0" xfId="0"/>
    <xf numFmtId="167" fontId="5" fillId="0" borderId="0" pivotButton="0" quotePrefix="0" xfId="0"/>
    <xf numFmtId="167" fontId="5" fillId="4" borderId="0" pivotButton="0" quotePrefix="0" xfId="0"/>
    <xf numFmtId="165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P&amp;L — VAS vs IFRS ($M)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'Dashboard'!B6</f>
            </strRef>
          </tx>
          <spPr>
            <a:ln>
              <a:prstDash val="solid"/>
            </a:ln>
          </spPr>
          <cat>
            <numRef>
              <f>'Dashboard'!$A$6:$A$8</f>
            </numRef>
          </cat>
          <val>
            <numRef>
              <f>'Dashboard'!$B$7:$B$8</f>
            </numRef>
          </val>
        </ser>
        <ser>
          <idx val="1"/>
          <order val="1"/>
          <tx>
            <strRef>
              <f>'Dashboard'!C6</f>
            </strRef>
          </tx>
          <spPr>
            <a:ln>
              <a:prstDash val="solid"/>
            </a:ln>
          </spPr>
          <cat>
            <numRef>
              <f>'Dashboard'!$A$6:$A$8</f>
            </numRef>
          </cat>
          <val>
            <numRef>
              <f>'Dashboard'!$C$7:$C$8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Balance Sheet — VAS vs IFRS ($M)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ln>
              <a:prstDash val="solid"/>
            </a:ln>
          </spPr>
          <cat>
            <numRef>
              <f>'Dashboard'!$A$12:$A$14</f>
            </numRef>
          </cat>
          <val>
            <numRef>
              <f>'Dashboard'!$B$13:$B$14</f>
            </numRef>
          </val>
        </ser>
        <ser>
          <idx val="1"/>
          <order val="1"/>
          <tx>
            <strRef>
              <f>'Dashboard'!C12</f>
            </strRef>
          </tx>
          <spPr>
            <a:ln>
              <a:prstDash val="solid"/>
            </a:ln>
          </spPr>
          <cat>
            <numRef>
              <f>'Dashboard'!$A$12:$A$14</f>
            </numRef>
          </cat>
          <val>
            <numRef>
              <f>'Dashboard'!$C$13:$C$14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P&amp;L Adjustments ($M)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'Dashboard'!$A$18:$A$26</f>
            </numRef>
          </cat>
          <val>
            <numRef>
              <f>'Dashboard'!$B$18:$B$26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57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4</col>
      <colOff>0</colOff>
      <row>35</row>
      <rowOff>0</rowOff>
    </from>
    <ext cx="576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Sava Industrial Co.Ltd — VAS ↔ IFRS Bridge Assumptions</t>
        </is>
      </c>
    </row>
    <row r="2">
      <c r="A2" t="inlineStr">
        <is>
          <t>Chi nhánh VN báo cáo VAS (TT99) → điều chỉnh hợp nhất IFRS | Đơn vị: USD ($M) | Kỳ: FY2024A</t>
        </is>
      </c>
    </row>
    <row r="4">
      <c r="A4" s="2" t="inlineStr">
        <is>
          <t>USD ($M)</t>
        </is>
      </c>
      <c r="B4" s="3" t="inlineStr">
        <is>
          <t>FY2024A</t>
        </is>
      </c>
    </row>
    <row r="6">
      <c r="A6" s="4" t="inlineStr">
        <is>
          <t>THÔNG TIN CÔNG TY</t>
        </is>
      </c>
      <c r="B6" s="5" t="n"/>
    </row>
    <row r="7">
      <c r="A7" t="inlineStr">
        <is>
          <t>Công ty</t>
        </is>
      </c>
      <c r="B7" s="6" t="inlineStr">
        <is>
          <t>Sava Industrial Co.Ltd (VN subsidiary)</t>
        </is>
      </c>
    </row>
    <row r="8">
      <c r="A8" t="inlineStr">
        <is>
          <t>Chuẩn báo cáo nội bộ</t>
        </is>
      </c>
      <c r="B8" s="6" t="inlineStr">
        <is>
          <t>VAS / TT99/2025</t>
        </is>
      </c>
    </row>
    <row r="9">
      <c r="A9" t="inlineStr">
        <is>
          <t>Chuẩn hợp nhất tập đoàn</t>
        </is>
      </c>
      <c r="B9" s="6" t="inlineStr">
        <is>
          <t>IFRS</t>
        </is>
      </c>
    </row>
    <row r="10">
      <c r="A10" t="inlineStr">
        <is>
          <t>Đơn vị tiền tệ</t>
        </is>
      </c>
      <c r="B10" s="6" t="inlineStr">
        <is>
          <t>USD ($M)</t>
        </is>
      </c>
    </row>
    <row r="12">
      <c r="A12" s="4" t="inlineStr">
        <is>
          <t>THUẾ &amp; LÃI SUẤT</t>
        </is>
      </c>
      <c r="B12" s="5" t="n"/>
    </row>
    <row r="13">
      <c r="A13" t="inlineStr">
        <is>
          <t>Thuế suất thuế TNDN (VAS — luật VN)</t>
        </is>
      </c>
      <c r="B13" s="7" t="n">
        <v>0.2</v>
      </c>
    </row>
    <row r="14">
      <c r="A14" t="inlineStr">
        <is>
          <t>Thuế suất hiệu lực IFRS (deferred tax)</t>
        </is>
      </c>
      <c r="B14" s="7" t="n">
        <v>0.2</v>
      </c>
    </row>
    <row r="15">
      <c r="A15" t="inlineStr">
        <is>
          <t>Lãi suất vay ngầm — thuê tài chính (IFRS 16)</t>
        </is>
      </c>
      <c r="B15" s="7" t="n">
        <v>0.08</v>
      </c>
    </row>
    <row r="17">
      <c r="A17" s="4" t="inlineStr">
        <is>
          <t>DỮ LIỆU VAS GỐC (FY2024A — khớp Demo #1)</t>
        </is>
      </c>
      <c r="B17" s="5" t="n"/>
    </row>
    <row r="18">
      <c r="A18" t="inlineStr">
        <is>
          <t>511 — Doanh thu bán hàng (VAS)</t>
        </is>
      </c>
      <c r="B18" s="8" t="n">
        <v>508.8</v>
      </c>
    </row>
    <row r="19">
      <c r="A19" t="inlineStr">
        <is>
          <t>632 — Giá vốn hàng bán (VAS)</t>
        </is>
      </c>
      <c r="B19" s="8" t="n">
        <v>330.7</v>
      </c>
    </row>
    <row r="20">
      <c r="A20" t="inlineStr">
        <is>
          <t>641 — Chi phí bán hàng (VAS)</t>
        </is>
      </c>
      <c r="B20" s="8" t="n">
        <v>25.4</v>
      </c>
    </row>
    <row r="21">
      <c r="A21" t="inlineStr">
        <is>
          <t>642 — Chi phí quản lý DN (VAS)</t>
        </is>
      </c>
      <c r="B21" s="8" t="n">
        <v>35.7</v>
      </c>
    </row>
    <row r="22">
      <c r="A22" t="inlineStr">
        <is>
          <t>6274/214 — Khấu hao TSCĐ (VAS)</t>
        </is>
      </c>
      <c r="B22" s="8" t="n">
        <v>34.8</v>
      </c>
    </row>
    <row r="23">
      <c r="A23" t="inlineStr">
        <is>
          <t>635 — Chi phí tài chính (VAS)</t>
        </is>
      </c>
      <c r="B23" s="8" t="n">
        <v>8.199999999999999</v>
      </c>
    </row>
    <row r="24">
      <c r="A24" t="inlineStr">
        <is>
          <t>711 — Thu nhập khác (VAS)</t>
        </is>
      </c>
      <c r="B24" s="8" t="n">
        <v>2.1</v>
      </c>
    </row>
    <row r="25">
      <c r="A25" t="inlineStr">
        <is>
          <t>811 — Chi phí khác (VAS)</t>
        </is>
      </c>
      <c r="B25" s="8" t="n">
        <v>1.4</v>
      </c>
    </row>
    <row r="27">
      <c r="A27" s="4" t="inlineStr">
        <is>
          <t>BẢNG CÂN ĐỐI VAS (FY2024A)</t>
        </is>
      </c>
      <c r="B27" s="5" t="n"/>
    </row>
    <row r="28">
      <c r="A28" t="inlineStr">
        <is>
          <t>111 — Tiền và tương đương tiền</t>
        </is>
      </c>
      <c r="B28" s="8" t="n">
        <v>52</v>
      </c>
    </row>
    <row r="29">
      <c r="A29" t="inlineStr">
        <is>
          <t>131 — Phải thu khách hàng</t>
        </is>
      </c>
      <c r="B29" s="8" t="n">
        <v>68.5</v>
      </c>
    </row>
    <row r="30">
      <c r="A30" t="inlineStr">
        <is>
          <t>152 — Nguyên vật liệu, hàng hóa</t>
        </is>
      </c>
      <c r="B30" s="8" t="n">
        <v>92</v>
      </c>
    </row>
    <row r="31">
      <c r="A31" t="inlineStr">
        <is>
          <t>211 — TSCĐ hữu hình (sau khấu hao)</t>
        </is>
      </c>
      <c r="B31" s="8" t="n">
        <v>468</v>
      </c>
    </row>
    <row r="32">
      <c r="A32" t="inlineStr">
        <is>
          <t>331 — Phải trả người bán</t>
        </is>
      </c>
      <c r="B32" s="8" t="n">
        <v>44.5</v>
      </c>
    </row>
    <row r="33">
      <c r="A33" t="inlineStr">
        <is>
          <t>341 — Vay ngắn &amp; dài hạn (VAS)</t>
        </is>
      </c>
      <c r="B33" s="8" t="n">
        <v>108.5</v>
      </c>
    </row>
    <row r="34">
      <c r="A34" t="inlineStr">
        <is>
          <t>352 — Dự phòng (VAS)</t>
        </is>
      </c>
      <c r="B34" s="8" t="n">
        <v>6</v>
      </c>
    </row>
    <row r="35">
      <c r="A35" t="inlineStr">
        <is>
          <t>411 — Vốn chủ sở hữu (VAS)</t>
        </is>
      </c>
      <c r="B35" s="8" t="n">
        <v>200</v>
      </c>
    </row>
    <row r="36">
      <c r="A36" t="inlineStr">
        <is>
          <t>421 — Lợi nhuận sau thuế chưa phân phối</t>
        </is>
      </c>
      <c r="B36" s="8" t="n">
        <v>321.5</v>
      </c>
    </row>
    <row r="38">
      <c r="A38" s="4" t="inlineStr">
        <is>
          <t>DRIVER ĐIỀU CHỈNH IFRS (INPUT)</t>
        </is>
      </c>
      <c r="B38" s="5" t="n"/>
    </row>
    <row r="39">
      <c r="A39" t="inlineStr">
        <is>
          <t>Khấu hao bổ sung — component approach (IFRS)</t>
        </is>
      </c>
      <c r="B39" s="8" t="n">
        <v>4.5</v>
      </c>
    </row>
    <row r="40">
      <c r="A40" t="inlineStr">
        <is>
          <t>Chi phí thuê vận hành VAS (641/642 — loại bỏ)</t>
        </is>
      </c>
      <c r="B40" s="8" t="n">
        <v>12</v>
      </c>
    </row>
    <row r="41">
      <c r="A41" t="inlineStr">
        <is>
          <t>Khấu hao ROU asset (IFRS 16)</t>
        </is>
      </c>
      <c r="B41" s="8" t="n">
        <v>10.8</v>
      </c>
    </row>
    <row r="42">
      <c r="A42" t="inlineStr">
        <is>
          <t>Chi phí lãi thuê (IFRS 16)</t>
        </is>
      </c>
      <c r="B42" s="8" t="n">
        <v>3.6</v>
      </c>
    </row>
    <row r="43">
      <c r="A43" t="inlineStr">
        <is>
          <t>ROU asset — số dư mở đầu kỳ</t>
        </is>
      </c>
      <c r="B43" s="8" t="n">
        <v>45</v>
      </c>
    </row>
    <row r="44">
      <c r="A44" t="inlineStr">
        <is>
          <t>Lease liability — số dư mở đầu kỳ</t>
        </is>
      </c>
      <c r="B44" s="8" t="n">
        <v>48</v>
      </c>
    </row>
    <row r="45">
      <c r="A45" t="inlineStr">
        <is>
          <t>Điều chỉnh doanh thu — IFRS 15 timing</t>
        </is>
      </c>
      <c r="B45" s="8" t="n">
        <v>6.5</v>
      </c>
    </row>
    <row r="46">
      <c r="A46" t="inlineStr">
        <is>
          <t>Tài sản hợp đồng (contract asset BS)</t>
        </is>
      </c>
      <c r="B46" s="8" t="n">
        <v>6.5</v>
      </c>
    </row>
    <row r="47">
      <c r="A47" t="inlineStr">
        <is>
          <t>Dự phòng bổ sung — IAS 37 (P&amp;L + BS)</t>
        </is>
      </c>
      <c r="B47" s="8" t="n">
        <v>3.2</v>
      </c>
    </row>
    <row r="48">
      <c r="A48" t="inlineStr">
        <is>
          <t>Deferred tax asset bổ sung (net)</t>
        </is>
      </c>
      <c r="B48" s="8" t="n">
        <v>1.8</v>
      </c>
    </row>
    <row r="49">
      <c r="A49" t="inlineStr">
        <is>
          <t>IAS 36 — Hư hỏng TSCĐ (impairment P&amp;L)</t>
        </is>
      </c>
      <c r="B49" s="8" t="n">
        <v>2.4</v>
      </c>
    </row>
    <row r="50">
      <c r="A50" t="inlineStr">
        <is>
          <t>IAS 36 — Giảm giá hàng tồn kho (NRV)</t>
        </is>
      </c>
      <c r="B50" s="8" t="n">
        <v>1.1</v>
      </c>
    </row>
    <row r="51">
      <c r="A51" t="inlineStr">
        <is>
          <t>IFRS 15 — Doanh thu hoãn lại (contract liability)</t>
        </is>
      </c>
      <c r="B51" s="8" t="n">
        <v>3.2</v>
      </c>
    </row>
    <row r="52">
      <c r="A52" t="inlineStr">
        <is>
          <t>IFRS 16 — Thuê ngắn hạn (&lt;12 tháng) loại trừ</t>
        </is>
      </c>
      <c r="B52" s="8" t="n">
        <v>2</v>
      </c>
    </row>
    <row r="53">
      <c r="A53" t="inlineStr">
        <is>
          <t>IFRS 16 — Thời hạn thuê còn lại (năm)</t>
        </is>
      </c>
      <c r="B53" s="9" t="n">
        <v>5</v>
      </c>
    </row>
    <row r="54">
      <c r="A54" t="inlineStr">
        <is>
          <t>IFRS 16 — Thanh toán thuê hàng năm (nominal)</t>
        </is>
      </c>
      <c r="B54" s="8" t="n">
        <v>14.4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4" customWidth="1" min="3" max="3"/>
    <col width="34" customWidth="1" min="4" max="4"/>
    <col width="16" customWidth="1" min="5" max="5"/>
    <col width="22" customWidth="1" min="6" max="6"/>
    <col width="28" customWidth="1" min="7" max="7"/>
  </cols>
  <sheetData>
    <row r="1">
      <c r="A1" s="1" t="inlineStr">
        <is>
          <t>Labels TT99/2025 — Sava Industrial Co.Ltd</t>
        </is>
      </c>
    </row>
    <row r="2">
      <c r="A2" s="10" t="inlineStr">
        <is>
          <t>Nguồn: Thông tư 99/2025/TT-BTC Phụ lục II — Phần A Danh mục tài khoản kế toán | Hiệu lực: 2026-01-01 | 71 TK cấp 1</t>
        </is>
      </c>
    </row>
    <row r="4">
      <c r="A4" s="11" t="inlineStr">
        <is>
          <t>Line Item (EN / model)</t>
        </is>
      </c>
      <c r="B4" s="11" t="inlineStr">
        <is>
          <t>Canonical ID</t>
        </is>
      </c>
      <c r="C4" s="11" t="inlineStr">
        <is>
          <t>TT99 Code(s)</t>
        </is>
      </c>
      <c r="D4" s="11" t="inlineStr">
        <is>
          <t>TT99 Name (VI)</t>
        </is>
      </c>
      <c r="E4" s="11" t="inlineStr">
        <is>
          <t>Statement</t>
        </is>
      </c>
      <c r="F4" s="11" t="inlineStr">
        <is>
          <t>Tab</t>
        </is>
      </c>
      <c r="G4" s="11" t="inlineStr">
        <is>
          <t>Notes</t>
        </is>
      </c>
    </row>
    <row r="5">
      <c r="A5" t="inlineStr">
        <is>
          <t>511 — Doanh thu bán hàng</t>
        </is>
      </c>
      <c r="B5" t="inlineStr">
        <is>
          <t>revenue</t>
        </is>
      </c>
      <c r="C5" t="inlineStr">
        <is>
          <t>511</t>
        </is>
      </c>
      <c r="D5" t="inlineStr">
        <is>
          <t>Doanh thu bán hàng và cung cấp dịch vụ</t>
        </is>
      </c>
      <c r="E5" t="inlineStr">
        <is>
          <t>VAS P&amp;L</t>
        </is>
      </c>
      <c r="F5" t="inlineStr">
        <is>
          <t>VAS Statements</t>
        </is>
      </c>
      <c r="G5" t="inlineStr"/>
    </row>
    <row r="6">
      <c r="A6" t="inlineStr">
        <is>
          <t>632 — Giá vốn hàng bán</t>
        </is>
      </c>
      <c r="B6" t="inlineStr">
        <is>
          <t>cogs</t>
        </is>
      </c>
      <c r="C6" t="inlineStr">
        <is>
          <t>632</t>
        </is>
      </c>
      <c r="D6" t="inlineStr">
        <is>
          <t>Giá vốn hàng bán</t>
        </is>
      </c>
      <c r="E6" t="inlineStr">
        <is>
          <t>VAS P&amp;L</t>
        </is>
      </c>
      <c r="F6" t="inlineStr">
        <is>
          <t>VAS Statements</t>
        </is>
      </c>
      <c r="G6" t="inlineStr"/>
    </row>
    <row r="7">
      <c r="A7" t="inlineStr">
        <is>
          <t>641 — Chi phí bán hàng</t>
        </is>
      </c>
      <c r="B7" t="inlineStr">
        <is>
          <t>selling_expense</t>
        </is>
      </c>
      <c r="C7" t="inlineStr">
        <is>
          <t>641</t>
        </is>
      </c>
      <c r="D7" t="inlineStr">
        <is>
          <t>Chi phí bán hàng</t>
        </is>
      </c>
      <c r="E7" t="inlineStr">
        <is>
          <t>VAS P&amp;L</t>
        </is>
      </c>
      <c r="F7" t="inlineStr">
        <is>
          <t>VAS Statements</t>
        </is>
      </c>
      <c r="G7" t="inlineStr"/>
    </row>
    <row r="8">
      <c r="A8" t="inlineStr">
        <is>
          <t>642 — Chi phí quản lý DN</t>
        </is>
      </c>
      <c r="B8" t="inlineStr">
        <is>
          <t>admin_expense</t>
        </is>
      </c>
      <c r="C8" t="inlineStr">
        <is>
          <t>642</t>
        </is>
      </c>
      <c r="D8" t="inlineStr">
        <is>
          <t>Chi phí quản lý doanh nghiệp</t>
        </is>
      </c>
      <c r="E8" t="inlineStr">
        <is>
          <t>VAS P&amp;L</t>
        </is>
      </c>
      <c r="F8" t="inlineStr">
        <is>
          <t>VAS Statements</t>
        </is>
      </c>
      <c r="G8" t="inlineStr"/>
    </row>
    <row r="9">
      <c r="A9" t="inlineStr">
        <is>
          <t>6274/214 — Khấu hao TSCĐ</t>
        </is>
      </c>
      <c r="B9" t="inlineStr">
        <is>
          <t>manufacturing_overhead</t>
        </is>
      </c>
      <c r="C9" t="inlineStr">
        <is>
          <t>627</t>
        </is>
      </c>
      <c r="D9" t="inlineStr">
        <is>
          <t>Chi phí sản xuất chung</t>
        </is>
      </c>
      <c r="E9" t="inlineStr">
        <is>
          <t>VAS P&amp;L</t>
        </is>
      </c>
      <c r="F9" t="inlineStr">
        <is>
          <t>VAS Statements</t>
        </is>
      </c>
      <c r="G9" t="inlineStr"/>
    </row>
    <row r="10">
      <c r="A10" t="inlineStr">
        <is>
          <t>635 — Chi phí tài chính</t>
        </is>
      </c>
      <c r="B10" t="inlineStr">
        <is>
          <t>interest_expense</t>
        </is>
      </c>
      <c r="C10" t="inlineStr">
        <is>
          <t>635</t>
        </is>
      </c>
      <c r="D10" t="inlineStr">
        <is>
          <t>Chi phí tài chính</t>
        </is>
      </c>
      <c r="E10" t="inlineStr">
        <is>
          <t>VAS P&amp;L</t>
        </is>
      </c>
      <c r="F10" t="inlineStr">
        <is>
          <t>VAS Statements</t>
        </is>
      </c>
      <c r="G10" t="inlineStr"/>
    </row>
    <row r="11">
      <c r="A11" t="inlineStr">
        <is>
          <t>821 — Chi phí thuế TNDN</t>
        </is>
      </c>
      <c r="B11" t="inlineStr">
        <is>
          <t>tax</t>
        </is>
      </c>
      <c r="C11" t="inlineStr">
        <is>
          <t>821</t>
        </is>
      </c>
      <c r="D11" t="inlineStr">
        <is>
          <t>Chi phí thuế thu nhập doanh nghiệp</t>
        </is>
      </c>
      <c r="E11" t="inlineStr">
        <is>
          <t>VAS P&amp;L</t>
        </is>
      </c>
      <c r="F11" t="inlineStr">
        <is>
          <t>VAS Statements</t>
        </is>
      </c>
      <c r="G11" t="inlineStr"/>
    </row>
    <row r="12">
      <c r="A12" t="inlineStr">
        <is>
          <t>111 — Tiền và tương đương</t>
        </is>
      </c>
      <c r="B12" t="inlineStr">
        <is>
          <t>cash</t>
        </is>
      </c>
      <c r="C12" t="inlineStr">
        <is>
          <t>111, 112</t>
        </is>
      </c>
      <c r="D12" t="inlineStr">
        <is>
          <t>Tiền mặt | Tiền gửi không kỳ hạn</t>
        </is>
      </c>
      <c r="E12" t="inlineStr">
        <is>
          <t>VAS BS</t>
        </is>
      </c>
      <c r="F12" t="inlineStr">
        <is>
          <t>VAS Statements</t>
        </is>
      </c>
      <c r="G12" t="inlineStr"/>
    </row>
    <row r="13">
      <c r="A13" t="inlineStr">
        <is>
          <t>131 — Phải thu KH</t>
        </is>
      </c>
      <c r="B13" t="inlineStr">
        <is>
          <t>ar</t>
        </is>
      </c>
      <c r="C13" t="inlineStr">
        <is>
          <t>131</t>
        </is>
      </c>
      <c r="D13" t="inlineStr">
        <is>
          <t>Phải thu của khách hàng</t>
        </is>
      </c>
      <c r="E13" t="inlineStr">
        <is>
          <t>VAS BS</t>
        </is>
      </c>
      <c r="F13" t="inlineStr">
        <is>
          <t>VAS Statements</t>
        </is>
      </c>
      <c r="G13" t="inlineStr"/>
    </row>
    <row r="14">
      <c r="A14" t="inlineStr">
        <is>
          <t>152 — NVL, hàng hóa</t>
        </is>
      </c>
      <c r="B14" t="inlineStr">
        <is>
          <t>raw_materials</t>
        </is>
      </c>
      <c r="C14" t="inlineStr">
        <is>
          <t>152</t>
        </is>
      </c>
      <c r="D14" t="inlineStr">
        <is>
          <t>Nguyên liệu, vật liệu</t>
        </is>
      </c>
      <c r="E14" t="inlineStr">
        <is>
          <t>VAS BS</t>
        </is>
      </c>
      <c r="F14" t="inlineStr">
        <is>
          <t>VAS Statements</t>
        </is>
      </c>
      <c r="G14" t="inlineStr"/>
    </row>
    <row r="15">
      <c r="A15" t="inlineStr">
        <is>
          <t>211 — TSCĐ hữu hình</t>
        </is>
      </c>
      <c r="B15" t="inlineStr">
        <is>
          <t>ppe</t>
        </is>
      </c>
      <c r="C15" t="inlineStr">
        <is>
          <t>211</t>
        </is>
      </c>
      <c r="D15" t="inlineStr">
        <is>
          <t>Tài sản cố định hữu hình</t>
        </is>
      </c>
      <c r="E15" t="inlineStr">
        <is>
          <t>VAS BS</t>
        </is>
      </c>
      <c r="F15" t="inlineStr">
        <is>
          <t>VAS Statements</t>
        </is>
      </c>
      <c r="G15" t="inlineStr"/>
    </row>
    <row r="16">
      <c r="A16" t="inlineStr">
        <is>
          <t>331 — Phải trả người bán</t>
        </is>
      </c>
      <c r="B16" t="inlineStr">
        <is>
          <t>ap</t>
        </is>
      </c>
      <c r="C16" t="inlineStr">
        <is>
          <t>331</t>
        </is>
      </c>
      <c r="D16" t="inlineStr">
        <is>
          <t>Phải trả cho người bán</t>
        </is>
      </c>
      <c r="E16" t="inlineStr">
        <is>
          <t>VAS BS</t>
        </is>
      </c>
      <c r="F16" t="inlineStr">
        <is>
          <t>VAS Statements</t>
        </is>
      </c>
      <c r="G16" t="inlineStr"/>
    </row>
    <row r="17">
      <c r="A17" t="inlineStr">
        <is>
          <t>341 — Vay ngắn &amp; dài hạn</t>
        </is>
      </c>
      <c r="B17" t="inlineStr">
        <is>
          <t>debt</t>
        </is>
      </c>
      <c r="C17" t="inlineStr">
        <is>
          <t>341</t>
        </is>
      </c>
      <c r="D17" t="inlineStr">
        <is>
          <t>Vay và nợ thuê tài chính</t>
        </is>
      </c>
      <c r="E17" t="inlineStr">
        <is>
          <t>VAS BS</t>
        </is>
      </c>
      <c r="F17" t="inlineStr">
        <is>
          <t>VAS Statements</t>
        </is>
      </c>
      <c r="G17" t="inlineStr"/>
    </row>
    <row r="18">
      <c r="A18" t="inlineStr">
        <is>
          <t>352 — Dự phòng</t>
        </is>
      </c>
      <c r="B18" t="inlineStr">
        <is>
          <t>provisions</t>
        </is>
      </c>
      <c r="C18" t="inlineStr">
        <is>
          <t>352</t>
        </is>
      </c>
      <c r="D18" t="inlineStr">
        <is>
          <t>Dự phòng phải trả</t>
        </is>
      </c>
      <c r="E18" t="inlineStr">
        <is>
          <t>VAS BS</t>
        </is>
      </c>
      <c r="F18" t="inlineStr">
        <is>
          <t>VAS Statements</t>
        </is>
      </c>
      <c r="G18" t="inlineStr"/>
    </row>
    <row r="19">
      <c r="A19" t="inlineStr">
        <is>
          <t>411 — Vốn CSH</t>
        </is>
      </c>
      <c r="B19" t="inlineStr">
        <is>
          <t>equity</t>
        </is>
      </c>
      <c r="C19" t="inlineStr">
        <is>
          <t>411</t>
        </is>
      </c>
      <c r="D19" t="inlineStr">
        <is>
          <t>Vốn đầu tư của chủ sở hữu</t>
        </is>
      </c>
      <c r="E19" t="inlineStr">
        <is>
          <t>VAS BS</t>
        </is>
      </c>
      <c r="F19" t="inlineStr">
        <is>
          <t>VAS Statements</t>
        </is>
      </c>
      <c r="G19" t="inlineStr"/>
    </row>
    <row r="20">
      <c r="A20" t="inlineStr">
        <is>
          <t>421 — LNST chưa phân phối</t>
        </is>
      </c>
      <c r="B20" t="inlineStr">
        <is>
          <t>retained_earnings</t>
        </is>
      </c>
      <c r="C20" t="inlineStr">
        <is>
          <t>421</t>
        </is>
      </c>
      <c r="D20" t="inlineStr">
        <is>
          <t>Lợi nhuận sau thuế chưa phân phối</t>
        </is>
      </c>
      <c r="E20" t="inlineStr">
        <is>
          <t>VAS BS</t>
        </is>
      </c>
      <c r="F20" t="inlineStr">
        <is>
          <t>VAS Statements</t>
        </is>
      </c>
      <c r="G20" t="inlineStr"/>
    </row>
    <row r="21">
      <c r="A21" t="inlineStr">
        <is>
          <t>ROU asset (IFRS 16)</t>
        </is>
      </c>
      <c r="B21" t="inlineStr">
        <is>
          <t>finance_lease_assets</t>
        </is>
      </c>
      <c r="C21" t="inlineStr">
        <is>
          <t>212</t>
        </is>
      </c>
      <c r="D21" t="inlineStr">
        <is>
          <t>Tài sản cố định thuê tài chính</t>
        </is>
      </c>
      <c r="E21" t="inlineStr">
        <is>
          <t>IFRS adj.</t>
        </is>
      </c>
      <c r="F21" t="inlineStr">
        <is>
          <t>Adjustments</t>
        </is>
      </c>
      <c r="G21" t="inlineStr">
        <is>
          <t>No dedicated VAS TK; mapped to 212 IFRS</t>
        </is>
      </c>
    </row>
    <row r="22">
      <c r="A22" t="inlineStr">
        <is>
          <t>243 — Thuế TNDN hoãn lại</t>
        </is>
      </c>
      <c r="B22" t="inlineStr">
        <is>
          <t>deferred_tax_asset</t>
        </is>
      </c>
      <c r="C22" t="inlineStr">
        <is>
          <t>243</t>
        </is>
      </c>
      <c r="D22" t="inlineStr">
        <is>
          <t>Tài sản thuế thu nhập hoãn lại</t>
        </is>
      </c>
      <c r="E22" t="inlineStr">
        <is>
          <t>IFRS BS</t>
        </is>
      </c>
      <c r="F22" t="inlineStr">
        <is>
          <t>IFRS Statements</t>
        </is>
      </c>
      <c r="G22" t="inlineStr"/>
    </row>
    <row r="24">
      <c r="A24" s="4" t="inlineStr">
        <is>
          <t>REFERENCE — ALL TT99 ACCOUNTS IN coa-tt99.json</t>
        </is>
      </c>
      <c r="B24" s="5" t="n"/>
      <c r="C24" s="5" t="n"/>
      <c r="D24" s="5" t="n"/>
      <c r="E24" s="5" t="n"/>
      <c r="F24" s="5" t="n"/>
      <c r="G24" s="5" t="n"/>
    </row>
    <row r="25">
      <c r="A25" s="12" t="inlineStr">
        <is>
          <t>TT99 Code</t>
        </is>
      </c>
      <c r="B25" s="12" t="inlineStr">
        <is>
          <t>Name (VI)</t>
        </is>
      </c>
      <c r="C25" s="12" t="inlineStr">
        <is>
          <t>Type</t>
        </is>
      </c>
      <c r="D25" s="12" t="inlineStr">
        <is>
          <t>Canonical ID</t>
        </is>
      </c>
    </row>
    <row r="26">
      <c r="A26" t="inlineStr">
        <is>
          <t>111</t>
        </is>
      </c>
      <c r="B26" t="inlineStr">
        <is>
          <t>Tiền mặt</t>
        </is>
      </c>
      <c r="C26" t="inlineStr">
        <is>
          <t>asset</t>
        </is>
      </c>
      <c r="D26" t="inlineStr">
        <is>
          <t>cash</t>
        </is>
      </c>
    </row>
    <row r="27">
      <c r="A27" t="inlineStr">
        <is>
          <t>112</t>
        </is>
      </c>
      <c r="B27" t="inlineStr">
        <is>
          <t>Tiền gửi không kỳ hạn</t>
        </is>
      </c>
      <c r="C27" t="inlineStr">
        <is>
          <t>asset</t>
        </is>
      </c>
      <c r="D27" t="inlineStr">
        <is>
          <t>cash</t>
        </is>
      </c>
    </row>
    <row r="28">
      <c r="A28" t="inlineStr">
        <is>
          <t>113</t>
        </is>
      </c>
      <c r="B28" t="inlineStr">
        <is>
          <t>Tiền đang chuyển</t>
        </is>
      </c>
      <c r="C28" t="inlineStr">
        <is>
          <t>asset</t>
        </is>
      </c>
      <c r="D28" t="inlineStr">
        <is>
          <t>cash_in_transit</t>
        </is>
      </c>
    </row>
    <row r="29">
      <c r="A29" t="inlineStr">
        <is>
          <t>121</t>
        </is>
      </c>
      <c r="B29" t="inlineStr">
        <is>
          <t>Chứng khoán kinh doanh</t>
        </is>
      </c>
      <c r="C29" t="inlineStr">
        <is>
          <t>asset</t>
        </is>
      </c>
      <c r="D29" t="inlineStr">
        <is>
          <t>trading_securities</t>
        </is>
      </c>
    </row>
    <row r="30">
      <c r="A30" t="inlineStr">
        <is>
          <t>128</t>
        </is>
      </c>
      <c r="B30" t="inlineStr">
        <is>
          <t>Đầu tư nắm giữ đến ngày đáo hạn</t>
        </is>
      </c>
      <c r="C30" t="inlineStr">
        <is>
          <t>asset</t>
        </is>
      </c>
      <c r="D30" t="inlineStr">
        <is>
          <t>held_to_maturity_investments</t>
        </is>
      </c>
    </row>
    <row r="31">
      <c r="A31" t="inlineStr">
        <is>
          <t>131</t>
        </is>
      </c>
      <c r="B31" t="inlineStr">
        <is>
          <t>Phải thu của khách hàng</t>
        </is>
      </c>
      <c r="C31" t="inlineStr">
        <is>
          <t>asset</t>
        </is>
      </c>
      <c r="D31" t="inlineStr">
        <is>
          <t>ar</t>
        </is>
      </c>
    </row>
    <row r="32">
      <c r="A32" t="inlineStr">
        <is>
          <t>133</t>
        </is>
      </c>
      <c r="B32" t="inlineStr">
        <is>
          <t>Thuế GTGT được khấu trừ</t>
        </is>
      </c>
      <c r="C32" t="inlineStr">
        <is>
          <t>asset</t>
        </is>
      </c>
      <c r="D32" t="inlineStr">
        <is>
          <t>vat_input</t>
        </is>
      </c>
    </row>
    <row r="33">
      <c r="A33" t="inlineStr">
        <is>
          <t>136</t>
        </is>
      </c>
      <c r="B33" t="inlineStr">
        <is>
          <t>Phải thu nội bộ</t>
        </is>
      </c>
      <c r="C33" t="inlineStr">
        <is>
          <t>asset</t>
        </is>
      </c>
      <c r="D33" t="inlineStr">
        <is>
          <t>intercompany_receivable</t>
        </is>
      </c>
    </row>
    <row r="34">
      <c r="A34" t="inlineStr">
        <is>
          <t>138</t>
        </is>
      </c>
      <c r="B34" t="inlineStr">
        <is>
          <t>Phải thu khác</t>
        </is>
      </c>
      <c r="C34" t="inlineStr">
        <is>
          <t>asset</t>
        </is>
      </c>
      <c r="D34" t="inlineStr">
        <is>
          <t>other_receivables</t>
        </is>
      </c>
    </row>
    <row r="35">
      <c r="A35" t="inlineStr">
        <is>
          <t>141</t>
        </is>
      </c>
      <c r="B35" t="inlineStr">
        <is>
          <t>Tạm ứng</t>
        </is>
      </c>
      <c r="C35" t="inlineStr">
        <is>
          <t>asset</t>
        </is>
      </c>
      <c r="D35" t="inlineStr">
        <is>
          <t>advances</t>
        </is>
      </c>
    </row>
    <row r="36">
      <c r="A36" t="inlineStr">
        <is>
          <t>151</t>
        </is>
      </c>
      <c r="B36" t="inlineStr">
        <is>
          <t>Hàng mua đang đi đường</t>
        </is>
      </c>
      <c r="C36" t="inlineStr">
        <is>
          <t>asset</t>
        </is>
      </c>
      <c r="D36" t="inlineStr">
        <is>
          <t>goods_in_transit</t>
        </is>
      </c>
    </row>
    <row r="37">
      <c r="A37" t="inlineStr">
        <is>
          <t>152</t>
        </is>
      </c>
      <c r="B37" t="inlineStr">
        <is>
          <t>Nguyên liệu, vật liệu</t>
        </is>
      </c>
      <c r="C37" t="inlineStr">
        <is>
          <t>asset</t>
        </is>
      </c>
      <c r="D37" t="inlineStr">
        <is>
          <t>raw_materials</t>
        </is>
      </c>
    </row>
    <row r="38">
      <c r="A38" t="inlineStr">
        <is>
          <t>153</t>
        </is>
      </c>
      <c r="B38" t="inlineStr">
        <is>
          <t>Công cụ, dụng cụ</t>
        </is>
      </c>
      <c r="C38" t="inlineStr">
        <is>
          <t>asset</t>
        </is>
      </c>
      <c r="D38" t="inlineStr">
        <is>
          <t>supplies</t>
        </is>
      </c>
    </row>
    <row r="39">
      <c r="A39" t="inlineStr">
        <is>
          <t>154</t>
        </is>
      </c>
      <c r="B39" t="inlineStr">
        <is>
          <t>Chi phí sản xuất, kinh doanh dở dang</t>
        </is>
      </c>
      <c r="C39" t="inlineStr">
        <is>
          <t>asset</t>
        </is>
      </c>
      <c r="D39" t="inlineStr">
        <is>
          <t>wip</t>
        </is>
      </c>
    </row>
    <row r="40">
      <c r="A40" t="inlineStr">
        <is>
          <t>155</t>
        </is>
      </c>
      <c r="B40" t="inlineStr">
        <is>
          <t>Sản phẩm</t>
        </is>
      </c>
      <c r="C40" t="inlineStr">
        <is>
          <t>asset</t>
        </is>
      </c>
      <c r="D40" t="inlineStr">
        <is>
          <t>finished_goods</t>
        </is>
      </c>
    </row>
    <row r="41">
      <c r="A41" t="inlineStr">
        <is>
          <t>156</t>
        </is>
      </c>
      <c r="B41" t="inlineStr">
        <is>
          <t>Hàng hóa</t>
        </is>
      </c>
      <c r="C41" t="inlineStr">
        <is>
          <t>asset</t>
        </is>
      </c>
      <c r="D41" t="inlineStr">
        <is>
          <t>inventory</t>
        </is>
      </c>
    </row>
    <row r="42">
      <c r="A42" t="inlineStr">
        <is>
          <t>157</t>
        </is>
      </c>
      <c r="B42" t="inlineStr">
        <is>
          <t>Hàng gửi đi bán</t>
        </is>
      </c>
      <c r="C42" t="inlineStr">
        <is>
          <t>asset</t>
        </is>
      </c>
      <c r="D42" t="inlineStr">
        <is>
          <t>consignment_inventory</t>
        </is>
      </c>
    </row>
    <row r="43">
      <c r="A43" t="inlineStr">
        <is>
          <t>158</t>
        </is>
      </c>
      <c r="B43" t="inlineStr">
        <is>
          <t>Nguyên liệu, vật tư tại kho bảo thuế</t>
        </is>
      </c>
      <c r="C43" t="inlineStr">
        <is>
          <t>asset</t>
        </is>
      </c>
      <c r="D43" t="inlineStr">
        <is>
          <t>bonded_inventory</t>
        </is>
      </c>
    </row>
    <row r="44">
      <c r="A44" t="inlineStr">
        <is>
          <t>171</t>
        </is>
      </c>
      <c r="B44" t="inlineStr">
        <is>
          <t>Giao dịch mua, bán lại trái phiếu chính phủ</t>
        </is>
      </c>
      <c r="C44" t="inlineStr">
        <is>
          <t>asset</t>
        </is>
      </c>
      <c r="D44" t="inlineStr">
        <is>
          <t>gov_bond_repo</t>
        </is>
      </c>
    </row>
    <row r="45">
      <c r="A45" t="inlineStr">
        <is>
          <t>211</t>
        </is>
      </c>
      <c r="B45" t="inlineStr">
        <is>
          <t>Tài sản cố định hữu hình</t>
        </is>
      </c>
      <c r="C45" t="inlineStr">
        <is>
          <t>asset</t>
        </is>
      </c>
      <c r="D45" t="inlineStr">
        <is>
          <t>ppe</t>
        </is>
      </c>
    </row>
    <row r="46">
      <c r="A46" t="inlineStr">
        <is>
          <t>212</t>
        </is>
      </c>
      <c r="B46" t="inlineStr">
        <is>
          <t>Tài sản cố định thuê tài chính</t>
        </is>
      </c>
      <c r="C46" t="inlineStr">
        <is>
          <t>asset</t>
        </is>
      </c>
      <c r="D46" t="inlineStr">
        <is>
          <t>finance_lease_assets</t>
        </is>
      </c>
    </row>
    <row r="47">
      <c r="A47" t="inlineStr">
        <is>
          <t>213</t>
        </is>
      </c>
      <c r="B47" t="inlineStr">
        <is>
          <t>Tài sản cố định vô hình</t>
        </is>
      </c>
      <c r="C47" t="inlineStr">
        <is>
          <t>asset</t>
        </is>
      </c>
      <c r="D47" t="inlineStr">
        <is>
          <t>intangible_assets</t>
        </is>
      </c>
    </row>
    <row r="48">
      <c r="A48" t="inlineStr">
        <is>
          <t>214</t>
        </is>
      </c>
      <c r="B48" t="inlineStr">
        <is>
          <t>Hao mòn tài sản cố định</t>
        </is>
      </c>
      <c r="C48" t="inlineStr">
        <is>
          <t>asset</t>
        </is>
      </c>
      <c r="D48" t="inlineStr">
        <is>
          <t>accumulated_depreciation</t>
        </is>
      </c>
    </row>
    <row r="49">
      <c r="A49" t="inlineStr">
        <is>
          <t>215</t>
        </is>
      </c>
      <c r="B49" t="inlineStr">
        <is>
          <t>Tài sản sinh học</t>
        </is>
      </c>
      <c r="C49" t="inlineStr">
        <is>
          <t>asset</t>
        </is>
      </c>
      <c r="D49" t="inlineStr">
        <is>
          <t>biological_assets (new TT99)</t>
        </is>
      </c>
    </row>
    <row r="50">
      <c r="A50" t="inlineStr">
        <is>
          <t>217</t>
        </is>
      </c>
      <c r="B50" t="inlineStr">
        <is>
          <t>Bất động sản đầu tư</t>
        </is>
      </c>
      <c r="C50" t="inlineStr">
        <is>
          <t>asset</t>
        </is>
      </c>
      <c r="D50" t="inlineStr">
        <is>
          <t>investment_property</t>
        </is>
      </c>
    </row>
    <row r="51">
      <c r="A51" t="inlineStr">
        <is>
          <t>221</t>
        </is>
      </c>
      <c r="B51" t="inlineStr">
        <is>
          <t>Đầu tư vào công ty con</t>
        </is>
      </c>
      <c r="C51" t="inlineStr">
        <is>
          <t>asset</t>
        </is>
      </c>
      <c r="D51" t="inlineStr">
        <is>
          <t>investment_subsidiary</t>
        </is>
      </c>
    </row>
    <row r="52">
      <c r="A52" t="inlineStr">
        <is>
          <t>222</t>
        </is>
      </c>
      <c r="B52" t="inlineStr">
        <is>
          <t>Đầu tư vào công ty liên doanh, liên kết</t>
        </is>
      </c>
      <c r="C52" t="inlineStr">
        <is>
          <t>asset</t>
        </is>
      </c>
      <c r="D52" t="inlineStr">
        <is>
          <t>investment_associates</t>
        </is>
      </c>
    </row>
    <row r="53">
      <c r="A53" t="inlineStr">
        <is>
          <t>228</t>
        </is>
      </c>
      <c r="B53" t="inlineStr">
        <is>
          <t>Đầu tư khác</t>
        </is>
      </c>
      <c r="C53" t="inlineStr">
        <is>
          <t>asset</t>
        </is>
      </c>
      <c r="D53" t="inlineStr">
        <is>
          <t>other_investments</t>
        </is>
      </c>
    </row>
    <row r="54">
      <c r="A54" t="inlineStr">
        <is>
          <t>229</t>
        </is>
      </c>
      <c r="B54" t="inlineStr">
        <is>
          <t>Dự phòng tổn thất tài sản</t>
        </is>
      </c>
      <c r="C54" t="inlineStr">
        <is>
          <t>asset</t>
        </is>
      </c>
      <c r="D54" t="inlineStr">
        <is>
          <t>asset_provisions</t>
        </is>
      </c>
    </row>
    <row r="55">
      <c r="A55" t="inlineStr">
        <is>
          <t>241</t>
        </is>
      </c>
      <c r="B55" t="inlineStr">
        <is>
          <t>Xây dựng cơ bản dở dang</t>
        </is>
      </c>
      <c r="C55" t="inlineStr">
        <is>
          <t>asset</t>
        </is>
      </c>
      <c r="D55" t="inlineStr">
        <is>
          <t>cip</t>
        </is>
      </c>
    </row>
    <row r="56">
      <c r="A56" t="inlineStr">
        <is>
          <t>242</t>
        </is>
      </c>
      <c r="B56" t="inlineStr">
        <is>
          <t>Chi phí chờ phân bổ</t>
        </is>
      </c>
      <c r="C56" t="inlineStr">
        <is>
          <t>asset</t>
        </is>
      </c>
      <c r="D56" t="inlineStr">
        <is>
          <t>deferred_expenses</t>
        </is>
      </c>
    </row>
    <row r="57">
      <c r="A57" t="inlineStr">
        <is>
          <t>243</t>
        </is>
      </c>
      <c r="B57" t="inlineStr">
        <is>
          <t>Tài sản thuế thu nhập hoãn lại</t>
        </is>
      </c>
      <c r="C57" t="inlineStr">
        <is>
          <t>asset</t>
        </is>
      </c>
      <c r="D57" t="inlineStr">
        <is>
          <t>deferred_tax_asset</t>
        </is>
      </c>
    </row>
    <row r="58">
      <c r="A58" t="inlineStr">
        <is>
          <t>244</t>
        </is>
      </c>
      <c r="B58" t="inlineStr">
        <is>
          <t>Ký quỹ, ký cược</t>
        </is>
      </c>
      <c r="C58" t="inlineStr">
        <is>
          <t>asset</t>
        </is>
      </c>
      <c r="D58" t="inlineStr">
        <is>
          <t>deposits_held</t>
        </is>
      </c>
    </row>
    <row r="59">
      <c r="A59" t="inlineStr">
        <is>
          <t>331</t>
        </is>
      </c>
      <c r="B59" t="inlineStr">
        <is>
          <t>Phải trả cho người bán</t>
        </is>
      </c>
      <c r="C59" t="inlineStr">
        <is>
          <t>liability</t>
        </is>
      </c>
      <c r="D59" t="inlineStr">
        <is>
          <t>ap</t>
        </is>
      </c>
    </row>
    <row r="60">
      <c r="A60" t="inlineStr">
        <is>
          <t>332</t>
        </is>
      </c>
      <c r="B60" t="inlineStr">
        <is>
          <t>Phải trả cổ tức, lợi nhuận</t>
        </is>
      </c>
      <c r="C60" t="inlineStr">
        <is>
          <t>liability</t>
        </is>
      </c>
      <c r="D60" t="inlineStr">
        <is>
          <t>dividend_payable (new TT99)</t>
        </is>
      </c>
    </row>
    <row r="61">
      <c r="A61" t="inlineStr">
        <is>
          <t>333</t>
        </is>
      </c>
      <c r="B61" t="inlineStr">
        <is>
          <t>Thuế và các khoản phải nộp Nhà nước</t>
        </is>
      </c>
      <c r="C61" t="inlineStr">
        <is>
          <t>liability</t>
        </is>
      </c>
      <c r="D61" t="inlineStr">
        <is>
          <t>taxes_payable</t>
        </is>
      </c>
    </row>
    <row r="62">
      <c r="A62" t="inlineStr">
        <is>
          <t>334</t>
        </is>
      </c>
      <c r="B62" t="inlineStr">
        <is>
          <t>Phải trả người lao động</t>
        </is>
      </c>
      <c r="C62" t="inlineStr">
        <is>
          <t>liability</t>
        </is>
      </c>
      <c r="D62" t="inlineStr">
        <is>
          <t>payroll_payable</t>
        </is>
      </c>
    </row>
    <row r="63">
      <c r="A63" t="inlineStr">
        <is>
          <t>335</t>
        </is>
      </c>
      <c r="B63" t="inlineStr">
        <is>
          <t>Chi phí phải trả</t>
        </is>
      </c>
      <c r="C63" t="inlineStr">
        <is>
          <t>liability</t>
        </is>
      </c>
      <c r="D63" t="inlineStr">
        <is>
          <t>accrued_expenses</t>
        </is>
      </c>
    </row>
    <row r="64">
      <c r="A64" t="inlineStr">
        <is>
          <t>336</t>
        </is>
      </c>
      <c r="B64" t="inlineStr">
        <is>
          <t>Phải trả nội bộ</t>
        </is>
      </c>
      <c r="C64" t="inlineStr">
        <is>
          <t>liability</t>
        </is>
      </c>
      <c r="D64" t="inlineStr">
        <is>
          <t>intercompany_payable</t>
        </is>
      </c>
    </row>
    <row r="65">
      <c r="A65" t="inlineStr">
        <is>
          <t>337</t>
        </is>
      </c>
      <c r="B65" t="inlineStr">
        <is>
          <t>Thanh toán theo tiến độ hợp đồng xây dựng</t>
        </is>
      </c>
      <c r="C65" t="inlineStr">
        <is>
          <t>liability</t>
        </is>
      </c>
      <c r="D65" t="inlineStr">
        <is>
          <t>construction_billing</t>
        </is>
      </c>
    </row>
    <row r="66">
      <c r="A66" t="inlineStr">
        <is>
          <t>338</t>
        </is>
      </c>
      <c r="B66" t="inlineStr">
        <is>
          <t>Phải trả, phải nộp khác</t>
        </is>
      </c>
      <c r="C66" t="inlineStr">
        <is>
          <t>liability</t>
        </is>
      </c>
      <c r="D66" t="inlineStr">
        <is>
          <t>other_payables</t>
        </is>
      </c>
    </row>
    <row r="67">
      <c r="A67" t="inlineStr">
        <is>
          <t>341</t>
        </is>
      </c>
      <c r="B67" t="inlineStr">
        <is>
          <t>Vay và nợ thuê tài chính</t>
        </is>
      </c>
      <c r="C67" t="inlineStr">
        <is>
          <t>liability</t>
        </is>
      </c>
      <c r="D67" t="inlineStr">
        <is>
          <t>debt</t>
        </is>
      </c>
    </row>
    <row r="68">
      <c r="A68" t="inlineStr">
        <is>
          <t>343</t>
        </is>
      </c>
      <c r="B68" t="inlineStr">
        <is>
          <t>Trái phiếu phát hành</t>
        </is>
      </c>
      <c r="C68" t="inlineStr">
        <is>
          <t>liability</t>
        </is>
      </c>
      <c r="D68" t="inlineStr">
        <is>
          <t>bonds_payable</t>
        </is>
      </c>
    </row>
    <row r="69">
      <c r="A69" t="inlineStr">
        <is>
          <t>344</t>
        </is>
      </c>
      <c r="B69" t="inlineStr">
        <is>
          <t>Nhận ký quỹ, ký cược</t>
        </is>
      </c>
      <c r="C69" t="inlineStr">
        <is>
          <t>liability</t>
        </is>
      </c>
      <c r="D69" t="inlineStr">
        <is>
          <t>deposits_received</t>
        </is>
      </c>
    </row>
    <row r="70">
      <c r="A70" t="inlineStr">
        <is>
          <t>347</t>
        </is>
      </c>
      <c r="B70" t="inlineStr">
        <is>
          <t>Thuế thu nhập hoãn lại phải trả</t>
        </is>
      </c>
      <c r="C70" t="inlineStr">
        <is>
          <t>liability</t>
        </is>
      </c>
      <c r="D70" t="inlineStr">
        <is>
          <t>deferred_tax_liability</t>
        </is>
      </c>
    </row>
    <row r="71">
      <c r="A71" t="inlineStr">
        <is>
          <t>352</t>
        </is>
      </c>
      <c r="B71" t="inlineStr">
        <is>
          <t>Dự phòng phải trả</t>
        </is>
      </c>
      <c r="C71" t="inlineStr">
        <is>
          <t>liability</t>
        </is>
      </c>
      <c r="D71" t="inlineStr">
        <is>
          <t>provisions</t>
        </is>
      </c>
    </row>
    <row r="72">
      <c r="A72" t="inlineStr">
        <is>
          <t>353</t>
        </is>
      </c>
      <c r="B72" t="inlineStr">
        <is>
          <t>Quỹ khen thưởng, phúc lợi</t>
        </is>
      </c>
      <c r="C72" t="inlineStr">
        <is>
          <t>liability</t>
        </is>
      </c>
      <c r="D72" t="inlineStr">
        <is>
          <t>bonus_welfare_fund</t>
        </is>
      </c>
    </row>
    <row r="73">
      <c r="A73" t="inlineStr">
        <is>
          <t>356</t>
        </is>
      </c>
      <c r="B73" t="inlineStr">
        <is>
          <t>Quỹ phát triển khoa học và công nghệ</t>
        </is>
      </c>
      <c r="C73" t="inlineStr">
        <is>
          <t>liability</t>
        </is>
      </c>
      <c r="D73" t="inlineStr">
        <is>
          <t>rd_fund</t>
        </is>
      </c>
    </row>
    <row r="74">
      <c r="A74" t="inlineStr">
        <is>
          <t>357</t>
        </is>
      </c>
      <c r="B74" t="inlineStr">
        <is>
          <t>Quỹ bình ổn giá</t>
        </is>
      </c>
      <c r="C74" t="inlineStr">
        <is>
          <t>liability</t>
        </is>
      </c>
      <c r="D74" t="inlineStr">
        <is>
          <t>price_stabilization_fund</t>
        </is>
      </c>
    </row>
    <row r="75">
      <c r="A75" t="inlineStr">
        <is>
          <t>411</t>
        </is>
      </c>
      <c r="B75" t="inlineStr">
        <is>
          <t>Vốn đầu tư của chủ sở hữu</t>
        </is>
      </c>
      <c r="C75" t="inlineStr">
        <is>
          <t>equity</t>
        </is>
      </c>
      <c r="D75" t="inlineStr">
        <is>
          <t>equity</t>
        </is>
      </c>
    </row>
    <row r="76">
      <c r="A76" t="inlineStr">
        <is>
          <t>412</t>
        </is>
      </c>
      <c r="B76" t="inlineStr">
        <is>
          <t>Chênh lệch đánh giá lại tài sản</t>
        </is>
      </c>
      <c r="C76" t="inlineStr">
        <is>
          <t>equity</t>
        </is>
      </c>
      <c r="D76" t="inlineStr">
        <is>
          <t>asset_revaluation_reserve</t>
        </is>
      </c>
    </row>
    <row r="77">
      <c r="A77" t="inlineStr">
        <is>
          <t>413</t>
        </is>
      </c>
      <c r="B77" t="inlineStr">
        <is>
          <t>Chênh lệch tỷ giá hối đoái</t>
        </is>
      </c>
      <c r="C77" t="inlineStr">
        <is>
          <t>equity</t>
        </is>
      </c>
      <c r="D77" t="inlineStr">
        <is>
          <t>fx_translation_reserve</t>
        </is>
      </c>
    </row>
    <row r="78">
      <c r="A78" t="inlineStr">
        <is>
          <t>414</t>
        </is>
      </c>
      <c r="B78" t="inlineStr">
        <is>
          <t>Quỹ đầu tư phát triển</t>
        </is>
      </c>
      <c r="C78" t="inlineStr">
        <is>
          <t>equity</t>
        </is>
      </c>
      <c r="D78" t="inlineStr">
        <is>
          <t>development_fund</t>
        </is>
      </c>
    </row>
    <row r="79">
      <c r="A79" t="inlineStr">
        <is>
          <t>418</t>
        </is>
      </c>
      <c r="B79" t="inlineStr">
        <is>
          <t>Các quỹ khác thuộc vốn chủ sở hữu</t>
        </is>
      </c>
      <c r="C79" t="inlineStr">
        <is>
          <t>equity</t>
        </is>
      </c>
      <c r="D79" t="inlineStr">
        <is>
          <t>other_equity_reserves</t>
        </is>
      </c>
    </row>
    <row r="80">
      <c r="A80" t="inlineStr">
        <is>
          <t>419</t>
        </is>
      </c>
      <c r="B80" t="inlineStr">
        <is>
          <t>Cổ phiếu mua lại của chính mình</t>
        </is>
      </c>
      <c r="C80" t="inlineStr">
        <is>
          <t>equity</t>
        </is>
      </c>
      <c r="D80" t="inlineStr">
        <is>
          <t>treasury_stock</t>
        </is>
      </c>
    </row>
    <row r="81">
      <c r="A81" t="inlineStr">
        <is>
          <t>421</t>
        </is>
      </c>
      <c r="B81" t="inlineStr">
        <is>
          <t>Lợi nhuận sau thuế chưa phân phối</t>
        </is>
      </c>
      <c r="C81" t="inlineStr">
        <is>
          <t>equity</t>
        </is>
      </c>
      <c r="D81" t="inlineStr">
        <is>
          <t>retained_earnings</t>
        </is>
      </c>
    </row>
    <row r="82">
      <c r="A82" t="inlineStr">
        <is>
          <t>511</t>
        </is>
      </c>
      <c r="B82" t="inlineStr">
        <is>
          <t>Doanh thu bán hàng và cung cấp dịch vụ</t>
        </is>
      </c>
      <c r="C82" t="inlineStr">
        <is>
          <t>revenue</t>
        </is>
      </c>
      <c r="D82" t="inlineStr">
        <is>
          <t>revenue</t>
        </is>
      </c>
    </row>
    <row r="83">
      <c r="A83" t="inlineStr">
        <is>
          <t>515</t>
        </is>
      </c>
      <c r="B83" t="inlineStr">
        <is>
          <t>Doanh thu hoạt động tài chính</t>
        </is>
      </c>
      <c r="C83" t="inlineStr">
        <is>
          <t>revenue</t>
        </is>
      </c>
      <c r="D83" t="inlineStr">
        <is>
          <t>financial_income</t>
        </is>
      </c>
    </row>
    <row r="84">
      <c r="A84" t="inlineStr">
        <is>
          <t>521</t>
        </is>
      </c>
      <c r="B84" t="inlineStr">
        <is>
          <t>Các khoản giảm trừ doanh thu</t>
        </is>
      </c>
      <c r="C84" t="inlineStr">
        <is>
          <t>revenue</t>
        </is>
      </c>
      <c r="D84" t="inlineStr">
        <is>
          <t>revenue_deductions</t>
        </is>
      </c>
    </row>
    <row r="85">
      <c r="A85" t="inlineStr">
        <is>
          <t>621</t>
        </is>
      </c>
      <c r="B85" t="inlineStr">
        <is>
          <t>Chi phí nguyên liệu, vật liệu trực tiếp</t>
        </is>
      </c>
      <c r="C85" t="inlineStr">
        <is>
          <t>expense</t>
        </is>
      </c>
      <c r="D85" t="inlineStr">
        <is>
          <t>direct_materials</t>
        </is>
      </c>
    </row>
    <row r="86">
      <c r="A86" t="inlineStr">
        <is>
          <t>622</t>
        </is>
      </c>
      <c r="B86" t="inlineStr">
        <is>
          <t>Chi phí nhân công trực tiếp</t>
        </is>
      </c>
      <c r="C86" t="inlineStr">
        <is>
          <t>expense</t>
        </is>
      </c>
      <c r="D86" t="inlineStr">
        <is>
          <t>direct_labor</t>
        </is>
      </c>
    </row>
    <row r="87">
      <c r="A87" t="inlineStr">
        <is>
          <t>623</t>
        </is>
      </c>
      <c r="B87" t="inlineStr">
        <is>
          <t>Chi phí sử dụng máy thi công</t>
        </is>
      </c>
      <c r="C87" t="inlineStr">
        <is>
          <t>expense</t>
        </is>
      </c>
      <c r="D87" t="inlineStr">
        <is>
          <t>construction_equipment_cost</t>
        </is>
      </c>
    </row>
    <row r="88">
      <c r="A88" t="inlineStr">
        <is>
          <t>627</t>
        </is>
      </c>
      <c r="B88" t="inlineStr">
        <is>
          <t>Chi phí sản xuất chung</t>
        </is>
      </c>
      <c r="C88" t="inlineStr">
        <is>
          <t>expense</t>
        </is>
      </c>
      <c r="D88" t="inlineStr">
        <is>
          <t>manufacturing_overhead</t>
        </is>
      </c>
    </row>
    <row r="89">
      <c r="A89" t="inlineStr">
        <is>
          <t>632</t>
        </is>
      </c>
      <c r="B89" t="inlineStr">
        <is>
          <t>Giá vốn hàng bán</t>
        </is>
      </c>
      <c r="C89" t="inlineStr">
        <is>
          <t>expense</t>
        </is>
      </c>
      <c r="D89" t="inlineStr">
        <is>
          <t>cogs</t>
        </is>
      </c>
    </row>
    <row r="90">
      <c r="A90" t="inlineStr">
        <is>
          <t>635</t>
        </is>
      </c>
      <c r="B90" t="inlineStr">
        <is>
          <t>Chi phí tài chính</t>
        </is>
      </c>
      <c r="C90" t="inlineStr">
        <is>
          <t>expense</t>
        </is>
      </c>
      <c r="D90" t="inlineStr">
        <is>
          <t>interest_expense</t>
        </is>
      </c>
    </row>
    <row r="91">
      <c r="A91" t="inlineStr">
        <is>
          <t>641</t>
        </is>
      </c>
      <c r="B91" t="inlineStr">
        <is>
          <t>Chi phí bán hàng</t>
        </is>
      </c>
      <c r="C91" t="inlineStr">
        <is>
          <t>expense</t>
        </is>
      </c>
      <c r="D91" t="inlineStr">
        <is>
          <t>selling_expense</t>
        </is>
      </c>
    </row>
    <row r="92">
      <c r="A92" t="inlineStr">
        <is>
          <t>642</t>
        </is>
      </c>
      <c r="B92" t="inlineStr">
        <is>
          <t>Chi phí quản lý doanh nghiệp</t>
        </is>
      </c>
      <c r="C92" t="inlineStr">
        <is>
          <t>expense</t>
        </is>
      </c>
      <c r="D92" t="inlineStr">
        <is>
          <t>admin_expense</t>
        </is>
      </c>
    </row>
    <row r="93">
      <c r="A93" t="inlineStr">
        <is>
          <t>711</t>
        </is>
      </c>
      <c r="B93" t="inlineStr">
        <is>
          <t>Thu nhập khác</t>
        </is>
      </c>
      <c r="C93" t="inlineStr">
        <is>
          <t>revenue</t>
        </is>
      </c>
      <c r="D93" t="inlineStr">
        <is>
          <t>other_income</t>
        </is>
      </c>
    </row>
    <row r="94">
      <c r="A94" t="inlineStr">
        <is>
          <t>811</t>
        </is>
      </c>
      <c r="B94" t="inlineStr">
        <is>
          <t>Chi phí khác</t>
        </is>
      </c>
      <c r="C94" t="inlineStr">
        <is>
          <t>expense</t>
        </is>
      </c>
      <c r="D94" t="inlineStr">
        <is>
          <t>other_expense</t>
        </is>
      </c>
    </row>
    <row r="95">
      <c r="A95" t="inlineStr">
        <is>
          <t>821</t>
        </is>
      </c>
      <c r="B95" t="inlineStr">
        <is>
          <t>Chi phí thuế thu nhập doanh nghiệp</t>
        </is>
      </c>
      <c r="C95" t="inlineStr">
        <is>
          <t>expense</t>
        </is>
      </c>
      <c r="D95" t="inlineStr">
        <is>
          <t>tax</t>
        </is>
      </c>
    </row>
    <row r="96">
      <c r="A96" t="inlineStr">
        <is>
          <t>911</t>
        </is>
      </c>
      <c r="B96" t="inlineStr">
        <is>
          <t>Xác định kết quả kinh doanh</t>
        </is>
      </c>
      <c r="C96" t="inlineStr">
        <is>
          <t>expense</t>
        </is>
      </c>
      <c r="D96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Báo cáo tài chính VAS — Sava Industrial Co.Ltd</t>
        </is>
      </c>
    </row>
    <row r="2">
      <c r="A2" t="inlineStr">
        <is>
          <t>Theo TT99/2025 | FY2024A | USD ($M)</t>
        </is>
      </c>
    </row>
    <row r="4">
      <c r="A4" s="2" t="inlineStr">
        <is>
          <t>USD ($M)</t>
        </is>
      </c>
      <c r="B4" s="3" t="inlineStr">
        <is>
          <t>FY2024A</t>
        </is>
      </c>
    </row>
    <row r="6">
      <c r="A6" s="4" t="inlineStr">
        <is>
          <t>BÁO CÁO KẾT QUẢ KINH DOANH (VAS)</t>
        </is>
      </c>
      <c r="B6" s="5" t="n"/>
    </row>
    <row r="7">
      <c r="A7" s="11" t="inlineStr">
        <is>
          <t>Chỉ tiêu (mã TK TT99)</t>
        </is>
      </c>
      <c r="B7" s="11" t="inlineStr">
        <is>
          <t>FY2024A</t>
        </is>
      </c>
    </row>
    <row r="8">
      <c r="A8" t="inlineStr">
        <is>
          <t>511 — Doanh thu bán hàng và cung cấp DV</t>
        </is>
      </c>
      <c r="B8" s="13">
        <f>Assumptions!B18</f>
        <v/>
      </c>
    </row>
    <row r="9">
      <c r="A9" t="inlineStr">
        <is>
          <t>632 — Giá vốn hàng bán</t>
        </is>
      </c>
      <c r="B9" s="13">
        <f>Assumptions!B19</f>
        <v/>
      </c>
    </row>
    <row r="10">
      <c r="A10" t="inlineStr">
        <is>
          <t>Lợi nhuận gộp</t>
        </is>
      </c>
      <c r="B10" s="14">
        <f>B8-B9</f>
        <v/>
      </c>
    </row>
    <row r="11">
      <c r="A11" t="inlineStr">
        <is>
          <t>641 — Chi phí bán hàng</t>
        </is>
      </c>
      <c r="B11" s="13">
        <f>Assumptions!B20</f>
        <v/>
      </c>
    </row>
    <row r="12">
      <c r="A12" t="inlineStr">
        <is>
          <t>642 — Chi phí quản lý doanh nghiệp</t>
        </is>
      </c>
      <c r="B12" s="13">
        <f>Assumptions!B21</f>
        <v/>
      </c>
    </row>
    <row r="13">
      <c r="A13" t="inlineStr">
        <is>
          <t>6274 — Khấu hao TSCĐ (trong CP QLDN)</t>
        </is>
      </c>
      <c r="B13" s="13">
        <f>Assumptions!B22</f>
        <v/>
      </c>
    </row>
    <row r="14">
      <c r="A14" t="inlineStr">
        <is>
          <t>Lợi nhuận thuần từ HĐKD (EBIT)</t>
        </is>
      </c>
      <c r="B14" s="14">
        <f>B10-B11-B12-B13</f>
        <v/>
      </c>
    </row>
    <row r="15">
      <c r="A15" t="inlineStr">
        <is>
          <t>635 — Chi phí tài chính</t>
        </is>
      </c>
      <c r="B15" s="13">
        <f>Assumptions!B23</f>
        <v/>
      </c>
    </row>
    <row r="16">
      <c r="A16" t="inlineStr">
        <is>
          <t>711 — Thu nhập khác</t>
        </is>
      </c>
      <c r="B16" s="13">
        <f>Assumptions!B24</f>
        <v/>
      </c>
    </row>
    <row r="17">
      <c r="A17" t="inlineStr">
        <is>
          <t>811 — Chi phí khác</t>
        </is>
      </c>
      <c r="B17" s="13">
        <f>Assumptions!B25</f>
        <v/>
      </c>
    </row>
    <row r="18">
      <c r="A18" t="inlineStr">
        <is>
          <t>Lợi nhuận trước thuế</t>
        </is>
      </c>
      <c r="B18" s="14">
        <f>B14-B15+B16-B17</f>
        <v/>
      </c>
    </row>
    <row r="19">
      <c r="A19" t="inlineStr">
        <is>
          <t>821 — Chi phí thuế TNDN hiện hành</t>
        </is>
      </c>
      <c r="B19" s="13">
        <f>B18*Assumptions!B13</f>
        <v/>
      </c>
    </row>
    <row r="20">
      <c r="A20" t="inlineStr">
        <is>
          <t>Lợi nhuận sau thuế (VAS)</t>
        </is>
      </c>
      <c r="B20" s="14">
        <f>B18-B19</f>
        <v/>
      </c>
    </row>
    <row r="22">
      <c r="A22" s="4" t="inlineStr">
        <is>
          <t>BẢNG CÂN ĐỐI KẾ TOÁN (VAS)</t>
        </is>
      </c>
      <c r="B22" s="5" t="n"/>
    </row>
    <row r="23">
      <c r="A23" s="11" t="inlineStr">
        <is>
          <t>Chỉ tiêu (mã TK TT99)</t>
        </is>
      </c>
      <c r="B23" s="11" t="inlineStr">
        <is>
          <t>FY2024A</t>
        </is>
      </c>
    </row>
    <row r="24">
      <c r="A24" t="inlineStr">
        <is>
          <t>111 — Tiền và tương đương tiền</t>
        </is>
      </c>
      <c r="B24" s="13">
        <f>Assumptions!B28</f>
        <v/>
      </c>
    </row>
    <row r="25">
      <c r="A25" t="inlineStr">
        <is>
          <t>131 — Phải thu khách hàng</t>
        </is>
      </c>
      <c r="B25" s="13">
        <f>Assumptions!B29</f>
        <v/>
      </c>
    </row>
    <row r="26">
      <c r="A26" t="inlineStr">
        <is>
          <t>152 — Nguyên vật liệu, hàng hóa</t>
        </is>
      </c>
      <c r="B26" s="13">
        <f>Assumptions!B30</f>
        <v/>
      </c>
    </row>
    <row r="27">
      <c r="A27" t="inlineStr">
        <is>
          <t>211 — TSCĐ hữu hình (net)</t>
        </is>
      </c>
      <c r="B27" s="13">
        <f>Assumptions!B31</f>
        <v/>
      </c>
    </row>
    <row r="28">
      <c r="A28" t="inlineStr">
        <is>
          <t>TỔNG TÀI SẢN (VAS)</t>
        </is>
      </c>
      <c r="B28" s="14">
        <f>B24+B25+B26+B27</f>
        <v/>
      </c>
    </row>
    <row r="29">
      <c r="A29" t="inlineStr">
        <is>
          <t>331 — Phải trả người bán</t>
        </is>
      </c>
      <c r="B29" s="13">
        <f>Assumptions!B32</f>
        <v/>
      </c>
    </row>
    <row r="30">
      <c r="A30" t="inlineStr">
        <is>
          <t>341 — Vay ngắn &amp; dài hạn</t>
        </is>
      </c>
      <c r="B30" s="13">
        <f>Assumptions!B33</f>
        <v/>
      </c>
    </row>
    <row r="31">
      <c r="A31" t="inlineStr">
        <is>
          <t>352 — Dự phòng</t>
        </is>
      </c>
      <c r="B31" s="13">
        <f>Assumptions!B34</f>
        <v/>
      </c>
    </row>
    <row r="32">
      <c r="A32" t="inlineStr">
        <is>
          <t>411 — Vốn chủ sở hữu</t>
        </is>
      </c>
      <c r="B32" s="13">
        <f>Assumptions!B35</f>
        <v/>
      </c>
    </row>
    <row r="33">
      <c r="A33" t="inlineStr">
        <is>
          <t>421 — LNST chưa phân phối</t>
        </is>
      </c>
      <c r="B33" s="13">
        <f>Assumptions!B36</f>
        <v/>
      </c>
    </row>
    <row r="34">
      <c r="A34" t="inlineStr">
        <is>
          <t>TỔNG NGUỒN VỐN (VAS)</t>
        </is>
      </c>
      <c r="B34" s="14">
        <f>B29+B30+B31+B32+B33</f>
        <v/>
      </c>
    </row>
    <row r="35">
      <c r="A35" t="inlineStr">
        <is>
          <t>Kiểm tra cân đối (Assets − L&amp;E)</t>
        </is>
      </c>
      <c r="B35" s="15">
        <f>B28-B34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8" customWidth="1" min="4" max="4"/>
    <col width="42" customWidth="1" min="5" max="5"/>
  </cols>
  <sheetData>
    <row r="1">
      <c r="A1" s="1" t="inlineStr">
        <is>
          <t>Điều chỉnh VAS → IFRS — Sava Industrial Co.Ltd</t>
        </is>
      </c>
    </row>
    <row r="2">
      <c r="A2" t="inlineStr">
        <is>
          <t>FY2024A | USD ($M) | Tham chiếu gap-analysis VAS-IFRS</t>
        </is>
      </c>
    </row>
    <row r="4">
      <c r="A4" s="11" t="inlineStr">
        <is>
          <t>Điều chỉnh</t>
        </is>
      </c>
      <c r="B4" s="11" t="inlineStr">
        <is>
          <t>P&amp;L Impact</t>
        </is>
      </c>
      <c r="C4" s="11" t="inlineStr">
        <is>
          <t>BS — Tài sản</t>
        </is>
      </c>
      <c r="D4" s="11" t="inlineStr">
        <is>
          <t>BS — Nợ phải trả &amp; VCSH</t>
        </is>
      </c>
      <c r="E4" s="11" t="inlineStr">
        <is>
          <t>Ghi chú IFRS</t>
        </is>
      </c>
    </row>
    <row r="5">
      <c r="A5" t="inlineStr">
        <is>
          <t>1. Khấu hao — component approach (IAS 16)</t>
        </is>
      </c>
      <c r="B5" s="16">
        <f>-Assumptions!B39</f>
        <v/>
      </c>
      <c r="C5" s="16">
        <f>-Assumptions!B39</f>
        <v/>
      </c>
      <c r="D5" s="16" t="inlineStr">
        <is>
          <t>0</t>
        </is>
      </c>
      <c r="E5" t="inlineStr">
        <is>
          <t>Tăng CP khấu hao; giảm TSCĐ net</t>
        </is>
      </c>
    </row>
    <row r="6">
      <c r="A6" t="inlineStr">
        <is>
          <t>2a. Loại bỏ chi phí thuê vận hành VAS</t>
        </is>
      </c>
      <c r="B6" s="16">
        <f>Assumptions!B40</f>
        <v/>
      </c>
      <c r="C6" s="16" t="inlineStr">
        <is>
          <t>0</t>
        </is>
      </c>
      <c r="D6" s="16" t="inlineStr">
        <is>
          <t>0</t>
        </is>
      </c>
      <c r="E6" t="inlineStr">
        <is>
          <t>Chi phí thuê ghi 641/642 dưới VAS</t>
        </is>
      </c>
    </row>
    <row r="7">
      <c r="A7" t="inlineStr">
        <is>
          <t>2b. Ghi nhận khấu hao ROU (IFRS 16)</t>
        </is>
      </c>
      <c r="B7" s="16">
        <f>-Assumptions!B41</f>
        <v/>
      </c>
      <c r="C7" s="16">
        <f>-Assumptions!B41</f>
        <v/>
      </c>
      <c r="D7" s="16" t="inlineStr">
        <is>
          <t>0</t>
        </is>
      </c>
      <c r="E7" t="inlineStr">
        <is>
          <t>Thay thế chi phí thuê bằng KH ROU</t>
        </is>
      </c>
    </row>
    <row r="8">
      <c r="A8" t="inlineStr">
        <is>
          <t>2c. Chi phí lãi thuê (IFRS 16)</t>
        </is>
      </c>
      <c r="B8" s="16">
        <f>-Assumptions!B42</f>
        <v/>
      </c>
      <c r="C8" s="16" t="inlineStr">
        <is>
          <t>0</t>
        </is>
      </c>
      <c r="D8" s="16" t="inlineStr">
        <is>
          <t>0</t>
        </is>
      </c>
      <c r="E8" t="inlineStr">
        <is>
          <t>Tách lãi vay khỏi gốc thuê</t>
        </is>
      </c>
    </row>
    <row r="9">
      <c r="A9" t="inlineStr">
        <is>
          <t>2d. Ghi nhận ROU asset &amp; lease liability</t>
        </is>
      </c>
      <c r="B9" s="16" t="inlineStr">
        <is>
          <t>0</t>
        </is>
      </c>
      <c r="C9" s="16">
        <f>Assumptions!B43-Assumptions!B41</f>
        <v/>
      </c>
      <c r="D9" s="16">
        <f>Assumptions!B44-Assumptions!B42</f>
        <v/>
      </c>
      <c r="E9" t="inlineStr">
        <is>
          <t>Mở đầu kỳ; trừ KH &amp; lãi trong kỳ</t>
        </is>
      </c>
    </row>
    <row r="10">
      <c r="A10" t="inlineStr">
        <is>
          <t>3. Doanh thu — IFRS 15 timing / contract asset</t>
        </is>
      </c>
      <c r="B10" s="16">
        <f>Assumptions!B45</f>
        <v/>
      </c>
      <c r="C10" s="16">
        <f>Assumptions!B46</f>
        <v/>
      </c>
      <c r="D10" s="16" t="inlineStr">
        <is>
          <t>0</t>
        </is>
      </c>
      <c r="E10" t="inlineStr">
        <is>
          <t>Ghi nhận sớm hơn VAS cho hợp đồng dài hạn</t>
        </is>
      </c>
    </row>
    <row r="11">
      <c r="A11" t="inlineStr">
        <is>
          <t>4. Dự phòng bổ sung — IAS 37</t>
        </is>
      </c>
      <c r="B11" s="16">
        <f>-Assumptions!B47</f>
        <v/>
      </c>
      <c r="C11" s="16" t="inlineStr">
        <is>
          <t>0</t>
        </is>
      </c>
      <c r="D11" s="16">
        <f>Assumptions!B47</f>
        <v/>
      </c>
      <c r="E11" t="inlineStr">
        <is>
          <t>Dự phòng bảo hành &amp; kiện tụng</t>
        </is>
      </c>
    </row>
    <row r="12">
      <c r="A12" t="inlineStr">
        <is>
          <t>5. Hư hỏng tài sản — IAS 36 (TSCĐ + tồn kho)</t>
        </is>
      </c>
      <c r="B12" s="16">
        <f>-Assumptions!B49-Assumptions!B50</f>
        <v/>
      </c>
      <c r="C12" s="16">
        <f>-Assumptions!B49-Assumptions!B50</f>
        <v/>
      </c>
      <c r="D12" s="16" t="inlineStr">
        <is>
          <t>0</t>
        </is>
      </c>
      <c r="E12" t="inlineStr">
        <is>
          <t>Ghi nhận tổn thất; giảm carrying amount</t>
        </is>
      </c>
    </row>
    <row r="13">
      <c r="A13" t="inlineStr">
        <is>
          <t>6. IFRS 15 — Doanh thu hoãn lại (contract liability)</t>
        </is>
      </c>
      <c r="B13" s="16">
        <f>-Assumptions!B51</f>
        <v/>
      </c>
      <c r="C13" s="16" t="inlineStr">
        <is>
          <t>0</t>
        </is>
      </c>
      <c r="D13" s="16">
        <f>Assumptions!B51</f>
        <v/>
      </c>
      <c r="E13" t="inlineStr">
        <is>
          <t>Bù trừ timing vs contract asset (adj 3)</t>
        </is>
      </c>
    </row>
    <row r="14">
      <c r="A14" t="inlineStr">
        <is>
          <t>7. Thuế hoãn lại — IAS 12 (net DTA)</t>
        </is>
      </c>
      <c r="B14" s="16">
        <f>-(SUM(B5:B13))*Assumptions!B14</f>
        <v/>
      </c>
      <c r="C14" s="16">
        <f>Assumptions!B48</f>
        <v/>
      </c>
      <c r="D14" s="16" t="inlineStr">
        <is>
          <t>0</t>
        </is>
      </c>
      <c r="E14" t="inlineStr">
        <is>
          <t>DTA tăng tài sản; PAT đã phản ánh thuế hoãn lại</t>
        </is>
      </c>
    </row>
    <row r="15">
      <c r="A15" s="2" t="inlineStr">
        <is>
          <t>TỔNG ĐIỀU CHỈNH P&amp;L</t>
        </is>
      </c>
      <c r="B15" s="14">
        <f>SUM(B5:B14)</f>
        <v/>
      </c>
    </row>
    <row r="16">
      <c r="A16" s="2" t="inlineStr">
        <is>
          <t>TỔNG ĐIỀU CHỈNH BS — TÀI SẢN</t>
        </is>
      </c>
      <c r="C16" s="14">
        <f>SUM(C5:C14)</f>
        <v/>
      </c>
    </row>
    <row r="17">
      <c r="A17" s="2" t="inlineStr">
        <is>
          <t>TỔNG ĐIỀU CHỈNH BS — NỢ &amp; VCSH</t>
        </is>
      </c>
      <c r="D17" s="14">
        <f>SUM(D5:D14)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IFRS 16 — Lease Accounting Detail</t>
        </is>
      </c>
    </row>
    <row r="2">
      <c r="A2" t="inlineStr">
        <is>
          <t>Sava Industrial Co.Ltd | FY2024A | ROU asset &amp; lease liability roll-forward</t>
        </is>
      </c>
    </row>
    <row r="4">
      <c r="A4" s="2" t="inlineStr">
        <is>
          <t>USD ($M)</t>
        </is>
      </c>
      <c r="B4" s="3" t="inlineStr">
        <is>
          <t>FY2024A</t>
        </is>
      </c>
    </row>
    <row r="6">
      <c r="A6" s="4" t="inlineStr">
        <is>
          <t>LEASE INPUTS (Assumptions)</t>
        </is>
      </c>
      <c r="B6" s="5" t="n"/>
    </row>
    <row r="7">
      <c r="A7" t="inlineStr">
        <is>
          <t>Implicit borrowing rate</t>
        </is>
      </c>
      <c r="B7" s="17">
        <f>Assumptions!B15</f>
        <v/>
      </c>
    </row>
    <row r="8">
      <c r="A8" t="inlineStr">
        <is>
          <t>Remaining lease term (years)</t>
        </is>
      </c>
      <c r="B8" s="18">
        <f>Assumptions!B53</f>
        <v/>
      </c>
    </row>
    <row r="9">
      <c r="A9" t="inlineStr">
        <is>
          <t>Annual lease payment (nominal)</t>
        </is>
      </c>
      <c r="B9" s="16">
        <f>Assumptions!B54</f>
        <v/>
      </c>
    </row>
    <row r="10">
      <c r="A10" t="inlineStr">
        <is>
          <t>Short-term lease exclusion (&lt;12m)</t>
        </is>
      </c>
      <c r="B10" s="16">
        <f>Assumptions!B52</f>
        <v/>
      </c>
    </row>
    <row r="11">
      <c r="A11" t="inlineStr">
        <is>
          <t>Opening ROU asset</t>
        </is>
      </c>
      <c r="B11" s="16">
        <f>Assumptions!B43</f>
        <v/>
      </c>
    </row>
    <row r="12">
      <c r="A12" t="inlineStr">
        <is>
          <t>Opening lease liability</t>
        </is>
      </c>
      <c r="B12" s="16">
        <f>Assumptions!B44</f>
        <v/>
      </c>
    </row>
    <row r="14">
      <c r="A14" s="4" t="inlineStr">
        <is>
          <t>P&amp;L RECLASSIFICATION (VAS → IFRS 16)</t>
        </is>
      </c>
      <c r="B14" s="5" t="n"/>
    </row>
    <row r="15">
      <c r="A15" t="inlineStr">
        <is>
          <t>Remove operating lease expense (VAS 641/642)</t>
        </is>
      </c>
      <c r="B15" s="16">
        <f>Adjustments!B6</f>
        <v/>
      </c>
    </row>
    <row r="16">
      <c r="A16" t="inlineStr">
        <is>
          <t>Add ROU depreciation</t>
        </is>
      </c>
      <c r="B16" s="16">
        <f>Adjustments!B7</f>
        <v/>
      </c>
    </row>
    <row r="17">
      <c r="A17" t="inlineStr">
        <is>
          <t>Add lease interest (635 / finance costs)</t>
        </is>
      </c>
      <c r="B17" s="16">
        <f>Adjustments!B8</f>
        <v/>
      </c>
    </row>
    <row r="18">
      <c r="A18" t="inlineStr">
        <is>
          <t>Net P&amp;L impact (IFRS 16)</t>
        </is>
      </c>
      <c r="B18" s="14">
        <f>Adjustments!B15</f>
        <v/>
      </c>
    </row>
    <row r="20">
      <c r="A20" t="inlineStr">
        <is>
          <t>Note: VAS treats most leases as operating expense; IFRS 16 capitalises ROU + liability.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IFRS 15 — Revenue Recognition Detail</t>
        </is>
      </c>
    </row>
    <row r="2">
      <c r="A2" t="inlineStr">
        <is>
          <t>Sava Industrial Co.Ltd | FY2024A | Performance obligations &amp; contract balances</t>
        </is>
      </c>
    </row>
    <row r="4">
      <c r="A4" s="2" t="inlineStr">
        <is>
          <t>USD ($M)</t>
        </is>
      </c>
      <c r="B4" s="3" t="inlineStr">
        <is>
          <t>FY2024A</t>
        </is>
      </c>
    </row>
    <row r="6">
      <c r="A6" s="4" t="inlineStr">
        <is>
          <t>TIMING DIFFERENCES — LONG-TERM CONTRACTS</t>
        </is>
      </c>
      <c r="B6" s="5" t="n"/>
    </row>
    <row r="7">
      <c r="A7" t="inlineStr">
        <is>
          <t>Revenue acceleration vs VAS (P&amp;L)</t>
        </is>
      </c>
      <c r="B7" s="16">
        <f>Adjustments!B10</f>
        <v/>
      </c>
    </row>
    <row r="8">
      <c r="A8" t="inlineStr">
        <is>
          <t>Contract asset (BS — receivable component)</t>
        </is>
      </c>
      <c r="B8" s="16">
        <f>Assumptions!B46</f>
        <v/>
      </c>
    </row>
    <row r="9">
      <c r="A9" t="inlineStr">
        <is>
          <t>Contract liability / deferred revenue (BS)</t>
        </is>
      </c>
      <c r="B9" s="16">
        <f>Adjustments!B13</f>
        <v/>
      </c>
    </row>
    <row r="11">
      <c r="A11" s="4" t="inlineStr">
        <is>
          <t>FIVE-STEP MODEL (SUMMARY)</t>
        </is>
      </c>
      <c r="B11" s="5" t="n"/>
    </row>
    <row r="12">
      <c r="A12" t="inlineStr">
        <is>
          <t>1. Identify contract — industrial equipment supply + installation</t>
        </is>
      </c>
    </row>
    <row r="13">
      <c r="A13" t="inlineStr">
        <is>
          <t>2. Performance obligations — goods vs installation services (separate PO)</t>
        </is>
      </c>
    </row>
    <row r="14">
      <c r="A14" t="inlineStr">
        <is>
          <t>3. Transaction price — fixed price + variable consideration cap</t>
        </is>
      </c>
    </row>
    <row r="15">
      <c r="A15" t="inlineStr">
        <is>
          <t>4. Allocate price — standalone selling prices (SSP)</t>
        </is>
      </c>
    </row>
    <row r="16">
      <c r="A16" t="inlineStr">
        <is>
          <t>5. Recognise revenue — goods at delivery; installation over time (% complete)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Báo cáo tài chính IFRS — Sava Industrial Co.Ltd (hợp nhất)</t>
        </is>
      </c>
    </row>
    <row r="2">
      <c r="A2" t="inlineStr">
        <is>
          <t>Sau điều chỉnh VAS → IFRS | FY2024A | USD ($M)</t>
        </is>
      </c>
    </row>
    <row r="4">
      <c r="A4" s="2" t="inlineStr">
        <is>
          <t>USD ($M)</t>
        </is>
      </c>
      <c r="B4" s="3" t="inlineStr">
        <is>
          <t>FY2024A</t>
        </is>
      </c>
    </row>
    <row r="6">
      <c r="A6" s="4" t="inlineStr">
        <is>
          <t>BÁO CÁO KẾT QUẢ (IFRS)</t>
        </is>
      </c>
      <c r="B6" s="5" t="n"/>
    </row>
    <row r="7">
      <c r="A7" s="11" t="inlineStr">
        <is>
          <t>Chỉ tiêu IFRS</t>
        </is>
      </c>
      <c r="B7" s="11" t="inlineStr">
        <is>
          <t>FY2024A</t>
        </is>
      </c>
    </row>
    <row r="8">
      <c r="A8" t="inlineStr">
        <is>
          <t>Doanh thu</t>
        </is>
      </c>
      <c r="B8" s="13">
        <f>'VAS Statements'!B8+Adjustments!B10+Adjustments!B13</f>
        <v/>
      </c>
    </row>
    <row r="9">
      <c r="A9" t="inlineStr">
        <is>
          <t>Giá vốn</t>
        </is>
      </c>
      <c r="B9" s="13">
        <f>'VAS Statements'!B9</f>
        <v/>
      </c>
    </row>
    <row r="10">
      <c r="A10" t="inlineStr">
        <is>
          <t>Lợi nhuận gộp</t>
        </is>
      </c>
      <c r="B10" s="14">
        <f>B8-B9</f>
        <v/>
      </c>
    </row>
    <row r="11">
      <c r="A11" t="inlineStr">
        <is>
          <t>Chi phí bán hàng &amp; QLDN (net lease adj.)</t>
        </is>
      </c>
      <c r="B11" s="13">
        <f>'VAS Statements'!B11+'VAS Statements'!B12+Adjustments!B6</f>
        <v/>
      </c>
    </row>
    <row r="12">
      <c r="A12" t="inlineStr">
        <is>
          <t>Khấu hao &amp; amortization</t>
        </is>
      </c>
      <c r="B12" s="13">
        <f>'VAS Statements'!B13+Adjustments!B5+Adjustments!B7</f>
        <v/>
      </c>
    </row>
    <row r="13">
      <c r="A13" t="inlineStr">
        <is>
          <t>EBIT</t>
        </is>
      </c>
      <c r="B13" s="14">
        <f>B10-B11-B12</f>
        <v/>
      </c>
    </row>
    <row r="14">
      <c r="A14" t="inlineStr">
        <is>
          <t>Chi phí tài chính (incl. lease interest)</t>
        </is>
      </c>
      <c r="B14" s="13">
        <f>'VAS Statements'!B15-Adjustments!B8</f>
        <v/>
      </c>
    </row>
    <row r="15">
      <c r="A15" t="inlineStr">
        <is>
          <t>Thu nhập/(chi phí) khác</t>
        </is>
      </c>
      <c r="B15" s="13">
        <f>'VAS Statements'!B16-'VAS Statements'!B17+Adjustments!B11+Adjustments!B12</f>
        <v/>
      </c>
    </row>
    <row r="16">
      <c r="A16" t="inlineStr">
        <is>
          <t>Lợi nhuận trước thuế</t>
        </is>
      </c>
      <c r="B16" s="14">
        <f>B13-B14+B15</f>
        <v/>
      </c>
    </row>
    <row r="17">
      <c r="A17" t="inlineStr">
        <is>
          <t>Thuế TNDN (hiện hành + hoãn lại)</t>
        </is>
      </c>
      <c r="B17" s="13">
        <f>'VAS Statements'!B19-Adjustments!B14</f>
        <v/>
      </c>
    </row>
    <row r="18">
      <c r="A18" t="inlineStr">
        <is>
          <t>Lợi nhuận sau thuế (IFRS)</t>
        </is>
      </c>
      <c r="B18" s="14">
        <f>B16-B17</f>
        <v/>
      </c>
    </row>
    <row r="20">
      <c r="A20" s="4" t="inlineStr">
        <is>
          <t>BẢNG CÂN ĐỐI (IFRS)</t>
        </is>
      </c>
      <c r="B20" s="5" t="n"/>
    </row>
    <row r="21">
      <c r="A21" s="11" t="inlineStr">
        <is>
          <t>Chỉ tiêu IFRS</t>
        </is>
      </c>
      <c r="B21" s="11" t="inlineStr">
        <is>
          <t>FY2024A</t>
        </is>
      </c>
    </row>
    <row r="22">
      <c r="A22" t="inlineStr">
        <is>
          <t>Tiền và tương đương tiền</t>
        </is>
      </c>
      <c r="B22" s="13">
        <f>'VAS Statements'!B24</f>
        <v/>
      </c>
    </row>
    <row r="23">
      <c r="A23" t="inlineStr">
        <is>
          <t>Phải thu &amp; contract assets</t>
        </is>
      </c>
      <c r="B23" s="13">
        <f>'VAS Statements'!B25+Adjustments!C10</f>
        <v/>
      </c>
    </row>
    <row r="24">
      <c r="A24" t="inlineStr">
        <is>
          <t>Hàng tồn kho</t>
        </is>
      </c>
      <c r="B24" s="13">
        <f>'VAS Statements'!B26</f>
        <v/>
      </c>
    </row>
    <row r="25">
      <c r="A25" t="inlineStr">
        <is>
          <t>TSCĐ &amp; ROU assets</t>
        </is>
      </c>
      <c r="B25" s="13">
        <f>'VAS Statements'!B27+Adjustments!C5+Adjustments!C9</f>
        <v/>
      </c>
    </row>
    <row r="26">
      <c r="A26" t="inlineStr">
        <is>
          <t>Deferred tax asset (net)</t>
        </is>
      </c>
      <c r="B26" s="13">
        <f>Adjustments!C14</f>
        <v/>
      </c>
    </row>
    <row r="27">
      <c r="A27" t="inlineStr">
        <is>
          <t>TỔNG TÀI SẢN (IFRS)</t>
        </is>
      </c>
      <c r="B27" s="14">
        <f>B22+B23+B24+B25+B26</f>
        <v/>
      </c>
    </row>
    <row r="28">
      <c r="A28" t="inlineStr">
        <is>
          <t>Phải trả người bán</t>
        </is>
      </c>
      <c r="B28" s="13">
        <f>'VAS Statements'!B29</f>
        <v/>
      </c>
    </row>
    <row r="29">
      <c r="A29" t="inlineStr">
        <is>
          <t>Vay &amp; lease liabilities</t>
        </is>
      </c>
      <c r="B29" s="13">
        <f>'VAS Statements'!B30+Adjustments!D9</f>
        <v/>
      </c>
    </row>
    <row r="30">
      <c r="A30" t="inlineStr">
        <is>
          <t>Dự phòng</t>
        </is>
      </c>
      <c r="B30" s="13">
        <f>'VAS Statements'!B31+Adjustments!D11</f>
        <v/>
      </c>
    </row>
    <row r="31">
      <c r="A31" t="inlineStr">
        <is>
          <t>Vốn chủ sở hữu</t>
        </is>
      </c>
      <c r="B31" s="13">
        <f>'VAS Statements'!B32</f>
        <v/>
      </c>
    </row>
    <row r="32">
      <c r="A32" t="inlineStr">
        <is>
          <t>LNST kỳ này (IFRS)</t>
        </is>
      </c>
      <c r="B32" s="13">
        <f>B18</f>
        <v/>
      </c>
    </row>
    <row r="33">
      <c r="A33" t="inlineStr">
        <is>
          <t>Lợi nhuận lũy kế</t>
        </is>
      </c>
      <c r="B33" s="13">
        <f>B27-B28-B29-B30-B31</f>
        <v/>
      </c>
    </row>
    <row r="34">
      <c r="A34" t="inlineStr">
        <is>
          <t>TỔNG NGUỒN VỐN (IFRS)</t>
        </is>
      </c>
      <c r="B34" s="14">
        <f>B28+B29+B30+B31+B33</f>
        <v/>
      </c>
    </row>
    <row r="35">
      <c r="A35" t="inlineStr">
        <is>
          <t>Kiểm tra cân đối</t>
        </is>
      </c>
      <c r="B35" s="15">
        <f>B27-B34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8" customWidth="1" min="3" max="3"/>
    <col width="22" customWidth="1" min="4" max="4"/>
    <col width="28" customWidth="1" min="5" max="5"/>
  </cols>
  <sheetData>
    <row r="1">
      <c r="A1" s="1" t="inlineStr">
        <is>
          <t>Account Mapping — VAS (TT99) ↔ IFRS</t>
        </is>
      </c>
    </row>
    <row r="2">
      <c r="A2" t="inlineStr">
        <is>
          <t>Sava Industrial Co.Ltd | Tham chiếu Phụ lục II TT99/2025 &amp; gap-analysis VAS-IFRS</t>
        </is>
      </c>
    </row>
    <row r="4">
      <c r="A4" s="11" t="inlineStr">
        <is>
          <t>Mã TK VAS (TT99)</t>
        </is>
      </c>
      <c r="B4" s="11" t="inlineStr">
        <is>
          <t>Tên tài khoản VAS</t>
        </is>
      </c>
      <c r="C4" s="11" t="inlineStr">
        <is>
          <t>IFRS Line Item</t>
        </is>
      </c>
      <c r="D4" s="11" t="inlineStr">
        <is>
          <t>Loại điều chỉnh thường gặp</t>
        </is>
      </c>
      <c r="E4" s="11" t="inlineStr">
        <is>
          <t>Ghi chú</t>
        </is>
      </c>
    </row>
    <row r="5">
      <c r="A5" t="inlineStr">
        <is>
          <t>511</t>
        </is>
      </c>
      <c r="B5" t="inlineStr">
        <is>
          <t>Doanh thu bán hàng và cung cấp dịch vụ</t>
        </is>
      </c>
      <c r="C5" t="inlineStr">
        <is>
          <t>Revenue</t>
        </is>
      </c>
      <c r="D5" t="inlineStr">
        <is>
          <t>IFRS 15 timing</t>
        </is>
      </c>
      <c r="E5" t="inlineStr">
        <is>
          <t>Contract asset / liability</t>
        </is>
      </c>
    </row>
    <row r="6">
      <c r="A6" t="inlineStr">
        <is>
          <t>632</t>
        </is>
      </c>
      <c r="B6" t="inlineStr">
        <is>
          <t>Giá vốn hàng bán</t>
        </is>
      </c>
      <c r="C6" t="inlineStr">
        <is>
          <t>Cost of sales</t>
        </is>
      </c>
      <c r="D6" t="inlineStr">
        <is>
          <t>—</t>
        </is>
      </c>
      <c r="E6" t="inlineStr">
        <is>
          <t>Thường aligned</t>
        </is>
      </c>
    </row>
    <row r="7">
      <c r="A7" t="inlineStr">
        <is>
          <t>641</t>
        </is>
      </c>
      <c r="B7" t="inlineStr">
        <is>
          <t>Chi phí bán hàng</t>
        </is>
      </c>
      <c r="C7" t="inlineStr">
        <is>
          <t>Selling expenses</t>
        </is>
      </c>
      <c r="D7" t="inlineStr">
        <is>
          <t>IFRS 16</t>
        </is>
      </c>
      <c r="E7" t="inlineStr">
        <is>
          <t>Loại bỏ thuê vận hành</t>
        </is>
      </c>
    </row>
    <row r="8">
      <c r="A8" t="inlineStr">
        <is>
          <t>642</t>
        </is>
      </c>
      <c r="B8" t="inlineStr">
        <is>
          <t>Chi phí quản lý doanh nghiệp</t>
        </is>
      </c>
      <c r="C8" t="inlineStr">
        <is>
          <t>Administrative expenses</t>
        </is>
      </c>
      <c r="D8" t="inlineStr">
        <is>
          <t>IFRS 16 / IAS 16</t>
        </is>
      </c>
      <c r="E8" t="inlineStr">
        <is>
          <t>Lease &amp; depreciation</t>
        </is>
      </c>
    </row>
    <row r="9">
      <c r="A9" t="inlineStr">
        <is>
          <t>6274</t>
        </is>
      </c>
      <c r="B9" t="inlineStr">
        <is>
          <t>Khấu hao TSCĐ</t>
        </is>
      </c>
      <c r="C9" t="inlineStr">
        <is>
          <t>Depreciation &amp; amortization</t>
        </is>
      </c>
      <c r="D9" t="inlineStr">
        <is>
          <t>IAS 16</t>
        </is>
      </c>
      <c r="E9" t="inlineStr">
        <is>
          <t>Component approach, useful lives</t>
        </is>
      </c>
    </row>
    <row r="10">
      <c r="A10" t="inlineStr">
        <is>
          <t>635</t>
        </is>
      </c>
      <c r="B10" t="inlineStr">
        <is>
          <t>Chi phí tài chính</t>
        </is>
      </c>
      <c r="C10" t="inlineStr">
        <is>
          <t>Finance costs</t>
        </is>
      </c>
      <c r="D10" t="inlineStr">
        <is>
          <t>IFRS 16</t>
        </is>
      </c>
      <c r="E10" t="inlineStr">
        <is>
          <t>Lease interest tách riêng</t>
        </is>
      </c>
    </row>
    <row r="11">
      <c r="A11" t="inlineStr">
        <is>
          <t>711</t>
        </is>
      </c>
      <c r="B11" t="inlineStr">
        <is>
          <t>Thu nhập khác</t>
        </is>
      </c>
      <c r="C11" t="inlineStr">
        <is>
          <t>Other income</t>
        </is>
      </c>
      <c r="D11" t="inlineStr">
        <is>
          <t>—</t>
        </is>
      </c>
      <c r="E11" t="inlineStr"/>
    </row>
    <row r="12">
      <c r="A12" t="inlineStr">
        <is>
          <t>811</t>
        </is>
      </c>
      <c r="B12" t="inlineStr">
        <is>
          <t>Chi phí khác</t>
        </is>
      </c>
      <c r="C12" t="inlineStr">
        <is>
          <t>Other expenses</t>
        </is>
      </c>
      <c r="D12" t="inlineStr">
        <is>
          <t>IAS 37</t>
        </is>
      </c>
      <c r="E12" t="inlineStr">
        <is>
          <t>Provisions</t>
        </is>
      </c>
    </row>
    <row r="13">
      <c r="A13" t="inlineStr">
        <is>
          <t>821</t>
        </is>
      </c>
      <c r="B13" t="inlineStr">
        <is>
          <t>Chi phí thuế TNDN</t>
        </is>
      </c>
      <c r="C13" t="inlineStr">
        <is>
          <t>Income tax expense</t>
        </is>
      </c>
      <c r="D13" t="inlineStr">
        <is>
          <t>IAS 12</t>
        </is>
      </c>
      <c r="E13" t="inlineStr">
        <is>
          <t>Deferred tax</t>
        </is>
      </c>
    </row>
    <row r="14">
      <c r="A14" t="inlineStr">
        <is>
          <t>111</t>
        </is>
      </c>
      <c r="B14" t="inlineStr">
        <is>
          <t>Tiền và tương đương tiền</t>
        </is>
      </c>
      <c r="C14" t="inlineStr">
        <is>
          <t>Cash and cash equivalents</t>
        </is>
      </c>
      <c r="D14" t="inlineStr">
        <is>
          <t>—</t>
        </is>
      </c>
      <c r="E14" t="inlineStr"/>
    </row>
    <row r="15">
      <c r="A15" t="inlineStr">
        <is>
          <t>131</t>
        </is>
      </c>
      <c r="B15" t="inlineStr">
        <is>
          <t>Phải thu khách hàng</t>
        </is>
      </c>
      <c r="C15" t="inlineStr">
        <is>
          <t>Trade receivables</t>
        </is>
      </c>
      <c r="D15" t="inlineStr">
        <is>
          <t>IFRS 15</t>
        </is>
      </c>
      <c r="E15" t="inlineStr">
        <is>
          <t>+ Contract assets</t>
        </is>
      </c>
    </row>
    <row r="16">
      <c r="A16" t="inlineStr">
        <is>
          <t>152</t>
        </is>
      </c>
      <c r="B16" t="inlineStr">
        <is>
          <t>Nguyên vật liệu, hàng hóa</t>
        </is>
      </c>
      <c r="C16" t="inlineStr">
        <is>
          <t>Inventories</t>
        </is>
      </c>
      <c r="D16" t="inlineStr">
        <is>
          <t>IAS 2</t>
        </is>
      </c>
      <c r="E16" t="inlineStr">
        <is>
          <t>NRV / costing</t>
        </is>
      </c>
    </row>
    <row r="17">
      <c r="A17" t="inlineStr">
        <is>
          <t>211</t>
        </is>
      </c>
      <c r="B17" t="inlineStr">
        <is>
          <t>TSCĐ hữu hình</t>
        </is>
      </c>
      <c r="C17" t="inlineStr">
        <is>
          <t>Property, plant &amp; equipment</t>
        </is>
      </c>
      <c r="D17" t="inlineStr">
        <is>
          <t>IAS 16</t>
        </is>
      </c>
      <c r="E17" t="inlineStr">
        <is>
          <t>Revaluation / impairment</t>
        </is>
      </c>
    </row>
    <row r="18">
      <c r="A18" t="inlineStr">
        <is>
          <t>—</t>
        </is>
      </c>
      <c r="B18" t="inlineStr">
        <is>
          <t>— (không có TK riêng VAS)</t>
        </is>
      </c>
      <c r="C18" t="inlineStr">
        <is>
          <t>Right-of-use assets</t>
        </is>
      </c>
      <c r="D18" t="inlineStr">
        <is>
          <t>IFRS 16</t>
        </is>
      </c>
      <c r="E18" t="inlineStr">
        <is>
          <t>ROU asset mới</t>
        </is>
      </c>
    </row>
    <row r="19">
      <c r="A19" t="inlineStr">
        <is>
          <t>331</t>
        </is>
      </c>
      <c r="B19" t="inlineStr">
        <is>
          <t>Phải trả người bán</t>
        </is>
      </c>
      <c r="C19" t="inlineStr">
        <is>
          <t>Trade payables</t>
        </is>
      </c>
      <c r="D19" t="inlineStr">
        <is>
          <t>—</t>
        </is>
      </c>
      <c r="E19" t="inlineStr"/>
    </row>
    <row r="20">
      <c r="A20" t="inlineStr">
        <is>
          <t>341</t>
        </is>
      </c>
      <c r="B20" t="inlineStr">
        <is>
          <t>Vay ngắn &amp; dài hạn</t>
        </is>
      </c>
      <c r="C20" t="inlineStr">
        <is>
          <t>Borrowings</t>
        </is>
      </c>
      <c r="D20" t="inlineStr">
        <is>
          <t>IFRS 9</t>
        </is>
      </c>
      <c r="E20" t="inlineStr">
        <is>
          <t>Classification &amp; EIR</t>
        </is>
      </c>
    </row>
    <row r="21">
      <c r="A21" t="inlineStr">
        <is>
          <t>—</t>
        </is>
      </c>
      <c r="B21" t="inlineStr">
        <is>
          <t>— (thuê vận hành off-BS VAS)</t>
        </is>
      </c>
      <c r="C21" t="inlineStr">
        <is>
          <t>Lease liabilities</t>
        </is>
      </c>
      <c r="D21" t="inlineStr">
        <is>
          <t>IFRS 16</t>
        </is>
      </c>
      <c r="E21" t="inlineStr">
        <is>
          <t>Ghi nhận nợ thuê</t>
        </is>
      </c>
    </row>
    <row r="22">
      <c r="A22" t="inlineStr">
        <is>
          <t>352</t>
        </is>
      </c>
      <c r="B22" t="inlineStr">
        <is>
          <t>Dự phòng</t>
        </is>
      </c>
      <c r="C22" t="inlineStr">
        <is>
          <t>Provisions</t>
        </is>
      </c>
      <c r="D22" t="inlineStr">
        <is>
          <t>IAS 37</t>
        </is>
      </c>
      <c r="E22" t="inlineStr">
        <is>
          <t>Ngưỡng ghi nhận khác VAS</t>
        </is>
      </c>
    </row>
    <row r="23">
      <c r="A23" t="inlineStr">
        <is>
          <t>411</t>
        </is>
      </c>
      <c r="B23" t="inlineStr">
        <is>
          <t>Vốn chủ sở hữu</t>
        </is>
      </c>
      <c r="C23" t="inlineStr">
        <is>
          <t>Share capital</t>
        </is>
      </c>
      <c r="D23" t="inlineStr">
        <is>
          <t>—</t>
        </is>
      </c>
      <c r="E23" t="inlineStr"/>
    </row>
    <row r="24">
      <c r="A24" t="inlineStr">
        <is>
          <t>421</t>
        </is>
      </c>
      <c r="B24" t="inlineStr">
        <is>
          <t>LNST chưa phân phối</t>
        </is>
      </c>
      <c r="C24" t="inlineStr">
        <is>
          <t>Retained earnings</t>
        </is>
      </c>
      <c r="D24" t="inlineStr">
        <is>
          <t>Bridge P&amp;L</t>
        </is>
      </c>
      <c r="E24" t="inlineStr">
        <is>
          <t>Cumulative adjustments</t>
        </is>
      </c>
    </row>
    <row r="25">
      <c r="A25" t="inlineStr">
        <is>
          <t>243</t>
        </is>
      </c>
      <c r="B25" t="inlineStr">
        <is>
          <t>Thuế TNDN hoãn lại</t>
        </is>
      </c>
      <c r="C25" t="inlineStr">
        <is>
          <t>Deferred tax asset/liability</t>
        </is>
      </c>
      <c r="D25" t="inlineStr">
        <is>
          <t>IAS 12</t>
        </is>
      </c>
      <c r="E25" t="inlineStr">
        <is>
          <t>Temporary differences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8" customWidth="1" min="4" max="4"/>
    <col width="24" customWidth="1" min="5" max="5"/>
  </cols>
  <sheetData>
    <row r="1">
      <c r="A1" s="1" t="inlineStr">
        <is>
          <t>Ratio Impact — VAS vs IFRS</t>
        </is>
      </c>
    </row>
    <row r="2">
      <c r="A2" t="inlineStr">
        <is>
          <t>FY2024A | USD ($M)</t>
        </is>
      </c>
    </row>
    <row r="4">
      <c r="A4" s="11" t="inlineStr">
        <is>
          <t>Chỉ số</t>
        </is>
      </c>
      <c r="B4" s="11" t="inlineStr">
        <is>
          <t>VAS</t>
        </is>
      </c>
      <c r="C4" s="11" t="inlineStr">
        <is>
          <t>IFRS</t>
        </is>
      </c>
      <c r="D4" s="11" t="inlineStr">
        <is>
          <t>Chênh lệch (IFRS − VAS)</t>
        </is>
      </c>
      <c r="E4" s="11" t="inlineStr">
        <is>
          <t>Ghi chú</t>
        </is>
      </c>
    </row>
    <row r="5">
      <c r="A5" t="inlineStr">
        <is>
          <t>Biên lợi nhuận gộp</t>
        </is>
      </c>
      <c r="B5" s="19">
        <f>'VAS Statements'!B10/'VAS Statements'!B8</f>
        <v/>
      </c>
      <c r="C5" s="19">
        <f>'IFRS Statements'!B10/'IFRS Statements'!B8</f>
        <v/>
      </c>
      <c r="D5" s="20">
        <f>C5-B5</f>
        <v/>
      </c>
      <c r="E5" t="inlineStr">
        <is>
          <t>Doanh thu IFRS 15</t>
        </is>
      </c>
    </row>
    <row r="6">
      <c r="A6" t="inlineStr">
        <is>
          <t>EBITDA margin</t>
        </is>
      </c>
      <c r="B6" s="19">
        <f>('VAS Statements'!B14+'VAS Statements'!B13)/'VAS Statements'!B8</f>
        <v/>
      </c>
      <c r="C6" s="19">
        <f>('IFRS Statements'!B13+'IFRS Statements'!B12)/'IFRS Statements'!B8</f>
        <v/>
      </c>
      <c r="D6" s="20">
        <f>C6-B6</f>
        <v/>
      </c>
      <c r="E6" t="inlineStr">
        <is>
          <t>Lease reclassification</t>
        </is>
      </c>
    </row>
    <row r="7">
      <c r="A7" t="inlineStr">
        <is>
          <t>Biên LNST</t>
        </is>
      </c>
      <c r="B7" s="19">
        <f>'VAS Statements'!B20/'VAS Statements'!B8</f>
        <v/>
      </c>
      <c r="C7" s="19">
        <f>'IFRS Statements'!B18/'IFRS Statements'!B8</f>
        <v/>
      </c>
      <c r="D7" s="20">
        <f>C7-B7</f>
        <v/>
      </c>
      <c r="E7" t="inlineStr">
        <is>
          <t>Tax &amp; timing</t>
        </is>
      </c>
    </row>
    <row r="8">
      <c r="A8" t="inlineStr">
        <is>
          <t>Current ratio</t>
        </is>
      </c>
      <c r="B8" s="21">
        <f>('VAS Statements'!B24+'VAS Statements'!B25+'VAS Statements'!B26)/'VAS Statements'!B29</f>
        <v/>
      </c>
      <c r="C8" s="21">
        <f>('IFRS Statements'!B22+'IFRS Statements'!B23+'IFRS Statements'!B24)/'IFRS Statements'!B28</f>
        <v/>
      </c>
      <c r="D8" s="22">
        <f>C8-B8</f>
        <v/>
      </c>
      <c r="E8" t="inlineStr">
        <is>
          <t>Contract assets</t>
        </is>
      </c>
    </row>
    <row r="9">
      <c r="A9" t="inlineStr">
        <is>
          <t>Debt / Equity</t>
        </is>
      </c>
      <c r="B9" s="21">
        <f>'VAS Statements'!B30/('VAS Statements'!B32+'VAS Statements'!B33)</f>
        <v/>
      </c>
      <c r="C9" s="21">
        <f>'IFRS Statements'!B29/('IFRS Statements'!B31+'IFRS Statements'!B33)</f>
        <v/>
      </c>
      <c r="D9" s="22">
        <f>C9-B9</f>
        <v/>
      </c>
      <c r="E9" t="inlineStr">
        <is>
          <t>Lease liability</t>
        </is>
      </c>
    </row>
    <row r="10">
      <c r="A10" t="inlineStr">
        <is>
          <t>ROE</t>
        </is>
      </c>
      <c r="B10" s="19">
        <f>'VAS Statements'!B20/('VAS Statements'!B32+'VAS Statements'!B33)</f>
        <v/>
      </c>
      <c r="C10" s="19">
        <f>'IFRS Statements'!B18/('IFRS Statements'!B31+'IFRS Statements'!B33)</f>
        <v/>
      </c>
      <c r="D10" s="20">
        <f>C10-B10</f>
        <v/>
      </c>
      <c r="E10" t="inlineStr"/>
    </row>
    <row r="11">
      <c r="A11" t="inlineStr">
        <is>
          <t>ROA</t>
        </is>
      </c>
      <c r="B11" s="19">
        <f>'VAS Statements'!B20/'VAS Statements'!B28</f>
        <v/>
      </c>
      <c r="C11" s="19">
        <f>'IFRS Statements'!B18/'IFRS Statements'!B27</f>
        <v/>
      </c>
      <c r="D11" s="20">
        <f>C11-B11</f>
        <v/>
      </c>
      <c r="E11" t="inlineStr">
        <is>
          <t>Higher asset base IFRS</t>
        </is>
      </c>
    </row>
    <row r="12">
      <c r="A12" t="inlineStr">
        <is>
          <t>Interest coverage (EBIT / Fin. exp.)</t>
        </is>
      </c>
      <c r="B12" s="21">
        <f>'VAS Statements'!B14/'VAS Statements'!B15</f>
        <v/>
      </c>
      <c r="C12" s="21">
        <f>'IFRS Statements'!B13/'IFRS Statements'!B14</f>
        <v/>
      </c>
      <c r="D12" s="22">
        <f>C12-B12</f>
        <v/>
      </c>
      <c r="E12" t="inlineStr">
        <is>
          <t>Lease interest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Dashboard — VAS ↔ IFRS Bridge</t>
        </is>
      </c>
    </row>
    <row r="2">
      <c r="A2" t="inlineStr">
        <is>
          <t>Sava Industrial Co.Ltd | Snapshot &amp; charts</t>
        </is>
      </c>
    </row>
    <row r="4">
      <c r="A4" s="4" t="inlineStr">
        <is>
          <t>SNAPSHOT P&amp;L</t>
        </is>
      </c>
      <c r="B4" s="5" t="n"/>
      <c r="C4" s="5" t="n"/>
    </row>
    <row r="5">
      <c r="A5" s="11" t="inlineStr">
        <is>
          <t>Chỉ tiêu</t>
        </is>
      </c>
      <c r="B5" s="11" t="inlineStr">
        <is>
          <t>VAS</t>
        </is>
      </c>
      <c r="C5" s="11" t="inlineStr">
        <is>
          <t>IFRS</t>
        </is>
      </c>
    </row>
    <row r="6">
      <c r="A6" t="inlineStr">
        <is>
          <t>Doanh thu</t>
        </is>
      </c>
      <c r="B6" s="23">
        <f>'VAS Statements'!B8</f>
        <v/>
      </c>
      <c r="C6" s="23">
        <f>'IFRS Statements'!B8</f>
        <v/>
      </c>
    </row>
    <row r="7">
      <c r="A7" t="inlineStr">
        <is>
          <t>EBIT</t>
        </is>
      </c>
      <c r="B7" s="23">
        <f>'VAS Statements'!B14</f>
        <v/>
      </c>
      <c r="C7" s="23">
        <f>'IFRS Statements'!B13</f>
        <v/>
      </c>
    </row>
    <row r="8">
      <c r="A8" t="inlineStr">
        <is>
          <t>LNST</t>
        </is>
      </c>
      <c r="B8" s="23">
        <f>'VAS Statements'!B20</f>
        <v/>
      </c>
      <c r="C8" s="23">
        <f>'IFRS Statements'!B18</f>
        <v/>
      </c>
    </row>
    <row r="10">
      <c r="A10" s="4" t="inlineStr">
        <is>
          <t>SNAPSHOT BS</t>
        </is>
      </c>
      <c r="B10" s="5" t="n"/>
      <c r="C10" s="5" t="n"/>
    </row>
    <row r="11">
      <c r="A11" s="11" t="inlineStr">
        <is>
          <t>Chỉ tiêu</t>
        </is>
      </c>
      <c r="B11" s="11" t="inlineStr">
        <is>
          <t>VAS</t>
        </is>
      </c>
      <c r="C11" s="11" t="inlineStr">
        <is>
          <t>IFRS</t>
        </is>
      </c>
    </row>
    <row r="12">
      <c r="A12" t="inlineStr">
        <is>
          <t>Tổng tài sản</t>
        </is>
      </c>
      <c r="B12" s="23">
        <f>'VAS Statements'!B28</f>
        <v/>
      </c>
      <c r="C12" s="23">
        <f>'IFRS Statements'!B27</f>
        <v/>
      </c>
    </row>
    <row r="13">
      <c r="A13" t="inlineStr">
        <is>
          <t>Nợ vay &amp; thuê</t>
        </is>
      </c>
      <c r="B13" s="23">
        <f>'VAS Statements'!B30</f>
        <v/>
      </c>
      <c r="C13" s="23">
        <f>'IFRS Statements'!B29</f>
        <v/>
      </c>
    </row>
    <row r="14">
      <c r="A14" t="inlineStr">
        <is>
          <t>VCSH</t>
        </is>
      </c>
      <c r="B14" s="23">
        <f>'VAS Statements'!B32+'VAS Statements'!B33</f>
        <v/>
      </c>
      <c r="C14" s="23">
        <f>'IFRS Statements'!B31+'IFRS Statements'!B33</f>
        <v/>
      </c>
    </row>
    <row r="16">
      <c r="A16" s="4" t="inlineStr">
        <is>
          <t>TOP ADJUSTMENTS (P&amp;L)</t>
        </is>
      </c>
      <c r="B16" s="5" t="n"/>
    </row>
    <row r="17">
      <c r="A17" s="11" t="inlineStr">
        <is>
          <t>Điều chỉnh</t>
        </is>
      </c>
      <c r="B17" s="11" t="inlineStr">
        <is>
          <t>P&amp;L Impact</t>
        </is>
      </c>
    </row>
    <row r="18">
      <c r="A18">
        <f>Adjustments!A6</f>
        <v/>
      </c>
      <c r="B18" s="16">
        <f>Adjustments!B6</f>
        <v/>
      </c>
    </row>
    <row r="19">
      <c r="A19">
        <f>Adjustments!A7</f>
        <v/>
      </c>
      <c r="B19" s="16">
        <f>Adjustments!B7</f>
        <v/>
      </c>
    </row>
    <row r="20">
      <c r="A20">
        <f>Adjustments!A8</f>
        <v/>
      </c>
      <c r="B20" s="16">
        <f>Adjustments!B8</f>
        <v/>
      </c>
    </row>
    <row r="21">
      <c r="A21">
        <f>Adjustments!A5</f>
        <v/>
      </c>
      <c r="B21" s="16">
        <f>Adjustments!B5</f>
        <v/>
      </c>
    </row>
    <row r="22">
      <c r="A22">
        <f>Adjustments!A10</f>
        <v/>
      </c>
      <c r="B22" s="16">
        <f>Adjustments!B10</f>
        <v/>
      </c>
    </row>
    <row r="23">
      <c r="A23">
        <f>Adjustments!A11</f>
        <v/>
      </c>
      <c r="B23" s="16">
        <f>Adjustments!B11</f>
        <v/>
      </c>
    </row>
    <row r="24">
      <c r="A24">
        <f>Adjustments!A12</f>
        <v/>
      </c>
      <c r="B24" s="16">
        <f>Adjustments!B12</f>
        <v/>
      </c>
    </row>
    <row r="25">
      <c r="A25">
        <f>Adjustments!A13</f>
        <v/>
      </c>
      <c r="B25" s="16">
        <f>Adjustments!B13</f>
        <v/>
      </c>
    </row>
    <row r="26">
      <c r="A26">
        <f>Adjustments!A14</f>
        <v/>
      </c>
      <c r="B26" s="16">
        <f>Adjustments!B14</f>
        <v/>
      </c>
    </row>
    <row r="52">
      <c r="A52" s="4" t="inlineStr">
        <is>
          <t>KEY RATIOS</t>
        </is>
      </c>
      <c r="B52" s="5" t="n"/>
      <c r="C52" s="5" t="n"/>
      <c r="D52" s="5" t="n"/>
    </row>
    <row r="53">
      <c r="A53" s="11" t="inlineStr">
        <is>
          <t>Chỉ số</t>
        </is>
      </c>
      <c r="B53" s="11" t="inlineStr">
        <is>
          <t>VAS</t>
        </is>
      </c>
      <c r="C53" s="11" t="inlineStr">
        <is>
          <t>IFRS</t>
        </is>
      </c>
      <c r="D53" s="11" t="inlineStr">
        <is>
          <t>Δ</t>
        </is>
      </c>
    </row>
    <row r="54">
      <c r="A54">
        <f>'Ratio Impact'!A5</f>
        <v/>
      </c>
      <c r="B54" s="19">
        <f>'Ratio Impact'!B5</f>
        <v/>
      </c>
      <c r="C54" s="19">
        <f>'Ratio Impact'!C5</f>
        <v/>
      </c>
      <c r="D54" s="20">
        <f>'Ratio Impact'!D5</f>
        <v/>
      </c>
    </row>
    <row r="55">
      <c r="A55">
        <f>'Ratio Impact'!A6</f>
        <v/>
      </c>
      <c r="B55" s="19">
        <f>'Ratio Impact'!B6</f>
        <v/>
      </c>
      <c r="C55" s="19">
        <f>'Ratio Impact'!C6</f>
        <v/>
      </c>
      <c r="D55" s="20">
        <f>'Ratio Impact'!D6</f>
        <v/>
      </c>
    </row>
    <row r="56">
      <c r="A56">
        <f>'Ratio Impact'!A7</f>
        <v/>
      </c>
      <c r="B56" s="19">
        <f>'Ratio Impact'!B7</f>
        <v/>
      </c>
      <c r="C56" s="19">
        <f>'Ratio Impact'!C7</f>
        <v/>
      </c>
      <c r="D56" s="20">
        <f>'Ratio Impact'!D7</f>
        <v/>
      </c>
    </row>
    <row r="57">
      <c r="A57">
        <f>'Ratio Impact'!A9</f>
        <v/>
      </c>
      <c r="B57" s="21">
        <f>'Ratio Impact'!B9</f>
        <v/>
      </c>
      <c r="C57" s="21">
        <f>'Ratio Impact'!C9</f>
        <v/>
      </c>
      <c r="D57" s="22">
        <f>'Ratio Impact'!D9</f>
        <v/>
      </c>
    </row>
    <row r="58">
      <c r="A58">
        <f>'Ratio Impact'!A10</f>
        <v/>
      </c>
      <c r="B58" s="19">
        <f>'Ratio Impact'!B10</f>
        <v/>
      </c>
      <c r="C58" s="19">
        <f>'Ratio Impact'!C10</f>
        <v/>
      </c>
      <c r="D58" s="20">
        <f>'Ratio Impact'!D10</f>
        <v/>
      </c>
    </row>
    <row r="60">
      <c r="A60" s="2" t="inlineStr">
        <is>
          <t>Notes</t>
        </is>
      </c>
    </row>
    <row r="61">
      <c r="A61" t="inlineStr">
        <is>
          <t>• Bridge một kỳ FY2024A — khớp doanh thu Demo #1 (3-Statement).</t>
        </is>
      </c>
    </row>
    <row r="62">
      <c r="A62" t="inlineStr">
        <is>
          <t>• VAS labels theo TT99/2025; IFRS theo chuẩn hợp nhất tập đoàn.</t>
        </is>
      </c>
    </row>
    <row r="63">
      <c r="A63" t="inlineStr">
        <is>
          <t>• Điều chỉnh chính: khấu hao, IFRS 16, doanh thu, dự phòng, thuế hoãn lại.</t>
        </is>
      </c>
    </row>
    <row r="64">
      <c r="A64" t="inlineStr">
        <is>
          <t>• Input xanh dương trên tab Assumptions; công thức đen trên các tab còn lại.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2026-09-17T14:01:09Z</dcterms:created>
  <dcterms:modified xsi:type="dcterms:W3CDTF">2026-09-17T14:01:10Z</dcterms:modified>
</cp:coreProperties>
</file>