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Labels_TT99" sheetId="2" state="visible" r:id="rId2"/>
    <sheet name="COA_Mapping" sheetId="3" state="visible" r:id="rId3"/>
    <sheet name="Income Statement" sheetId="4" state="visible" r:id="rId4"/>
    <sheet name="PP&amp;E Schedule" sheetId="5" state="visible" r:id="rId5"/>
    <sheet name="Debt Schedule" sheetId="6" state="visible" r:id="rId6"/>
    <sheet name="Balance Sheet" sheetId="7" state="visible" r:id="rId7"/>
    <sheet name="Cash Flow" sheetId="8" state="visible" r:id="rId8"/>
    <sheet name="Dashboard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x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0000FF"/>
    </font>
    <font>
      <color rgb="00000000"/>
    </font>
    <font>
      <i val="1"/>
      <color rgb="00666666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2F3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2" fillId="3" borderId="0" pivotButton="0" quotePrefix="0" xfId="0"/>
    <xf numFmtId="0" fontId="0" fillId="3" borderId="0" pivotButton="0" quotePrefix="0" xfId="0"/>
    <xf numFmtId="1" fontId="4" fillId="0" borderId="0" pivotButton="0" quotePrefix="0" xfId="0"/>
    <xf numFmtId="0" fontId="5" fillId="0" borderId="0" pivotButton="0" quotePrefix="0" xfId="0"/>
    <xf numFmtId="0" fontId="2" fillId="4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5" fontId="5" fillId="0" borderId="0" pivotButton="0" quotePrefix="0" xfId="0"/>
    <xf numFmtId="164" fontId="5" fillId="0" borderId="0" pivotButton="0" quotePrefix="0" xfId="0"/>
    <xf numFmtId="0" fontId="6" fillId="0" borderId="0" pivotButton="0" quotePrefix="0" xfId="0"/>
    <xf numFmtId="0" fontId="3" fillId="2" borderId="0" applyAlignment="1" pivotButton="0" quotePrefix="0" xfId="0">
      <alignment horizontal="center" wrapText="1"/>
    </xf>
    <xf numFmtId="0" fontId="3" fillId="2" borderId="0" pivotButton="0" quotePrefix="0" xfId="0"/>
    <xf numFmtId="165" fontId="2" fillId="0" borderId="0" pivotButton="0" quotePrefix="0" xfId="0"/>
    <xf numFmtId="0" fontId="0" fillId="5" borderId="0" pivotButton="0" quotePrefix="0" xfId="0"/>
    <xf numFmtId="165" fontId="5" fillId="5" borderId="0" pivotButton="0" quotePrefix="0" xfId="0"/>
    <xf numFmtId="0" fontId="4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cols>
    <col width="34" customWidth="1" min="1" max="1"/>
    <col width="2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Sava Industrial Co.Ltd — Model Assumptions</t>
        </is>
      </c>
    </row>
    <row r="2">
      <c r="A2" t="inlineStr">
        <is>
          <t>Base / Upside / Downside toggle | Historical stub + 5-year forecast</t>
        </is>
      </c>
    </row>
    <row r="3">
      <c r="A3" s="2" t="inlineStr">
        <is>
          <t>Label (EN)</t>
        </is>
      </c>
      <c r="B3" s="2" t="inlineStr">
        <is>
          <t>Nhãn (VI)</t>
        </is>
      </c>
      <c r="C3" s="3" t="inlineStr">
        <is>
          <t>FY2023A</t>
        </is>
      </c>
      <c r="D3" s="3" t="inlineStr">
        <is>
          <t>FY2024E</t>
        </is>
      </c>
      <c r="E3" s="3" t="inlineStr">
        <is>
          <t>FY2025E</t>
        </is>
      </c>
      <c r="F3" s="3" t="inlineStr">
        <is>
          <t>FY2026E</t>
        </is>
      </c>
      <c r="G3" s="3" t="inlineStr">
        <is>
          <t>FY2027E</t>
        </is>
      </c>
      <c r="H3" s="3" t="inlineStr">
        <is>
          <t>FY2028E</t>
        </is>
      </c>
    </row>
    <row r="5">
      <c r="A5" s="4" t="inlineStr">
        <is>
          <t>SCENARIO SELECTOR</t>
        </is>
      </c>
      <c r="B5" s="5" t="inlineStr">
        <is>
          <t>CHỌN KỊCH BẢN</t>
        </is>
      </c>
      <c r="C5" s="5" t="n"/>
      <c r="D5" s="5" t="n"/>
      <c r="E5" s="5" t="n"/>
      <c r="F5" s="5" t="n"/>
      <c r="G5" s="5" t="n"/>
      <c r="H5" s="5" t="n"/>
    </row>
    <row r="6">
      <c r="A6" t="inlineStr">
        <is>
          <t>Active Scenario (1=Base, 2=Upside, 3=Downside)</t>
        </is>
      </c>
      <c r="B6" t="inlineStr">
        <is>
          <t>Kịch bản (1=Cơ sở, 2=Tăng, 3=Giảm)</t>
        </is>
      </c>
      <c r="C6" s="6" t="n">
        <v>1</v>
      </c>
    </row>
    <row r="7">
      <c r="A7" t="inlineStr">
        <is>
          <t>Active Scenario Name</t>
        </is>
      </c>
      <c r="B7" t="inlineStr">
        <is>
          <t>Tên kịch bản</t>
        </is>
      </c>
      <c r="C7" s="7">
        <f>CHOOSE(Assumptions!$C$6,"Base","Upside","Downside")</f>
        <v/>
      </c>
    </row>
    <row r="9">
      <c r="A9" s="4" t="inlineStr">
        <is>
          <t>SCENARIO DRIVERS</t>
        </is>
      </c>
      <c r="B9" s="5" t="inlineStr">
        <is>
          <t>DRIVER THEO KỊCH BẢN</t>
        </is>
      </c>
      <c r="C9" s="5" t="n"/>
      <c r="D9" s="5" t="n"/>
      <c r="E9" s="5" t="n"/>
      <c r="F9" s="5" t="n"/>
      <c r="G9" s="5" t="n"/>
      <c r="H9" s="5" t="n"/>
    </row>
    <row r="10">
      <c r="A10" t="inlineStr">
        <is>
          <t>Driver</t>
        </is>
      </c>
      <c r="B10" t="inlineStr">
        <is>
          <t>Driver</t>
        </is>
      </c>
      <c r="C10" s="8" t="inlineStr">
        <is>
          <t>Base</t>
        </is>
      </c>
      <c r="D10" s="8" t="inlineStr">
        <is>
          <t>Upside</t>
        </is>
      </c>
      <c r="E10" s="8" t="inlineStr">
        <is>
          <t>Downside</t>
        </is>
      </c>
    </row>
    <row r="11">
      <c r="A11" t="inlineStr">
        <is>
          <t>COGS % of Revenue</t>
        </is>
      </c>
      <c r="B11" t="inlineStr">
        <is>
          <t>Giá vốn / Doanh thu %</t>
        </is>
      </c>
      <c r="C11" s="9" t="n">
        <v>0.65</v>
      </c>
      <c r="D11" s="9" t="n">
        <v>0.62</v>
      </c>
      <c r="E11" s="9" t="n">
        <v>0.68</v>
      </c>
    </row>
    <row r="12">
      <c r="A12" t="inlineStr">
        <is>
          <t>SG&amp;A % of Revenue</t>
        </is>
      </c>
      <c r="B12" t="inlineStr">
        <is>
          <t>SG&amp;A / Doanh thu %</t>
        </is>
      </c>
      <c r="C12" s="9" t="n">
        <v>0.12</v>
      </c>
      <c r="D12" s="9" t="n">
        <v>0.11</v>
      </c>
      <c r="E12" s="9" t="n">
        <v>0.14</v>
      </c>
    </row>
    <row r="13">
      <c r="A13" t="inlineStr">
        <is>
          <t>WACC (valuation override)</t>
        </is>
      </c>
      <c r="B13" t="inlineStr">
        <is>
          <t>WACC (ghi đè định giá)</t>
        </is>
      </c>
      <c r="C13" s="9" t="n">
        <v>0.093</v>
      </c>
      <c r="D13" s="9" t="n">
        <v>0.08500000000000001</v>
      </c>
      <c r="E13" s="9" t="n">
        <v>0.105</v>
      </c>
    </row>
    <row r="14">
      <c r="A14" t="inlineStr">
        <is>
          <t>Terminal Growth Rate (g)</t>
        </is>
      </c>
      <c r="B14" t="inlineStr">
        <is>
          <t>Tăng trưởng vĩnh viễn (g)</t>
        </is>
      </c>
      <c r="C14" s="9" t="n">
        <v>0.025</v>
      </c>
      <c r="D14" s="9" t="n">
        <v>0.03</v>
      </c>
      <c r="E14" s="9" t="n">
        <v>0.015</v>
      </c>
    </row>
    <row r="16">
      <c r="A16" s="4" t="inlineStr">
        <is>
          <t>REVENUE GROWTH BY YEAR (FY2024E–FY2028E)</t>
        </is>
      </c>
      <c r="B16" s="5" t="inlineStr">
        <is>
          <t>TĂNG TRƯỞNG DT THEO NĂM (FY2024E–FY2028E)</t>
        </is>
      </c>
      <c r="C16" s="5" t="n"/>
      <c r="D16" s="5" t="n"/>
      <c r="E16" s="5" t="n"/>
      <c r="F16" s="5" t="n"/>
      <c r="G16" s="5" t="n"/>
      <c r="H16" s="5" t="n"/>
    </row>
    <row r="17">
      <c r="A17" t="inlineStr">
        <is>
          <t>Scenario / Year</t>
        </is>
      </c>
      <c r="B17" t="inlineStr">
        <is>
          <t>Kịch bản / Năm</t>
        </is>
      </c>
      <c r="C17" s="2" t="inlineStr">
        <is>
          <t>FY2024E</t>
        </is>
      </c>
      <c r="D17" s="2" t="inlineStr">
        <is>
          <t>FY2025E</t>
        </is>
      </c>
      <c r="E17" s="2" t="inlineStr">
        <is>
          <t>FY2026E</t>
        </is>
      </c>
      <c r="F17" s="2" t="inlineStr">
        <is>
          <t>FY2027E</t>
        </is>
      </c>
      <c r="G17" s="2" t="inlineStr">
        <is>
          <t>FY2028E</t>
        </is>
      </c>
    </row>
    <row r="18">
      <c r="A18" t="inlineStr">
        <is>
          <t>Growth Base</t>
        </is>
      </c>
      <c r="B18" t="inlineStr">
        <is>
          <t>Tăng trưởng — Cơ sở</t>
        </is>
      </c>
      <c r="C18" s="9" t="n">
        <v>0.06</v>
      </c>
      <c r="D18" s="9" t="n">
        <v>0.055</v>
      </c>
      <c r="E18" s="9" t="n">
        <v>0.05</v>
      </c>
      <c r="F18" s="9" t="n">
        <v>0.045</v>
      </c>
      <c r="G18" s="9" t="n">
        <v>0.04</v>
      </c>
    </row>
    <row r="19">
      <c r="A19" t="inlineStr">
        <is>
          <t>Growth Upside</t>
        </is>
      </c>
      <c r="B19" t="inlineStr">
        <is>
          <t>Tăng trưởng — Tăng</t>
        </is>
      </c>
      <c r="C19" s="9" t="n">
        <v>0.08</v>
      </c>
      <c r="D19" s="9" t="n">
        <v>0.075</v>
      </c>
      <c r="E19" s="9" t="n">
        <v>0.07000000000000001</v>
      </c>
      <c r="F19" s="9" t="n">
        <v>0.065</v>
      </c>
      <c r="G19" s="9" t="n">
        <v>0.06</v>
      </c>
    </row>
    <row r="20">
      <c r="A20" t="inlineStr">
        <is>
          <t>Growth Downside</t>
        </is>
      </c>
      <c r="B20" t="inlineStr">
        <is>
          <t>Tăng trưởng — Giảm</t>
        </is>
      </c>
      <c r="C20" s="9" t="n">
        <v>0.035</v>
      </c>
      <c r="D20" s="9" t="n">
        <v>0.03</v>
      </c>
      <c r="E20" s="9" t="n">
        <v>0.025</v>
      </c>
      <c r="F20" s="9" t="n">
        <v>0.02</v>
      </c>
      <c r="G20" s="9" t="n">
        <v>0.015</v>
      </c>
    </row>
    <row r="22">
      <c r="A22" s="4" t="inlineStr">
        <is>
          <t>OPERATING DRIVERS (ACTIVE SCENARIO)</t>
        </is>
      </c>
      <c r="B22" s="5" t="inlineStr">
        <is>
          <t>DRIVER VẬN HÀNH (KỊCH BẢN ĐANG CHỌN)</t>
        </is>
      </c>
      <c r="C22" s="5" t="n"/>
      <c r="D22" s="5" t="n"/>
      <c r="E22" s="5" t="n"/>
      <c r="F22" s="5" t="n"/>
      <c r="G22" s="5" t="n"/>
      <c r="H22" s="5" t="n"/>
    </row>
    <row r="23">
      <c r="A23" t="inlineStr">
        <is>
          <t>Revenue</t>
        </is>
      </c>
      <c r="B23" t="inlineStr">
        <is>
          <t>Doanh thu</t>
        </is>
      </c>
      <c r="C23" s="10" t="n">
        <v>480</v>
      </c>
      <c r="D23" s="11">
        <f>C23*(1+D$24)</f>
        <v/>
      </c>
      <c r="E23" s="11">
        <f>D23*(1+E$24)</f>
        <v/>
      </c>
      <c r="F23" s="11">
        <f>E23*(1+F$24)</f>
        <v/>
      </c>
      <c r="G23" s="11">
        <f>F23*(1+G$24)</f>
        <v/>
      </c>
      <c r="H23" s="11">
        <f>G23*(1+H$24)</f>
        <v/>
      </c>
    </row>
    <row r="24">
      <c r="A24" t="inlineStr">
        <is>
          <t>Revenue Growth %</t>
        </is>
      </c>
      <c r="B24" t="inlineStr">
        <is>
          <t>Tăng trưởng doanh thu %</t>
        </is>
      </c>
      <c r="D24" s="12">
        <f>CHOOSE(Assumptions!$C$6,C18,C19,C20)</f>
        <v/>
      </c>
      <c r="E24" s="12">
        <f>CHOOSE(Assumptions!$C$6,D18,D19,D20)</f>
        <v/>
      </c>
      <c r="F24" s="12">
        <f>CHOOSE(Assumptions!$C$6,E18,E19,E20)</f>
        <v/>
      </c>
      <c r="G24" s="12">
        <f>CHOOSE(Assumptions!$C$6,F18,F19,F20)</f>
        <v/>
      </c>
      <c r="H24" s="12">
        <f>CHOOSE(Assumptions!$C$6,G18,G19,G20)</f>
        <v/>
      </c>
    </row>
    <row r="25">
      <c r="A25" t="inlineStr">
        <is>
          <t>COGS % of Revenue</t>
        </is>
      </c>
      <c r="B25" t="inlineStr">
        <is>
          <t>Giá vốn / Doanh thu %</t>
        </is>
      </c>
      <c r="C25" s="12">
        <f>CHOOSE(Assumptions!$C$6,C11,D11,E11)</f>
        <v/>
      </c>
      <c r="D25" s="12">
        <f>CHOOSE(Assumptions!$C$6,C11,D11,E11)</f>
        <v/>
      </c>
      <c r="E25" s="12">
        <f>CHOOSE(Assumptions!$C$6,C11,D11,E11)</f>
        <v/>
      </c>
      <c r="F25" s="12">
        <f>CHOOSE(Assumptions!$C$6,C11,D11,E11)</f>
        <v/>
      </c>
      <c r="G25" s="12">
        <f>CHOOSE(Assumptions!$C$6,C11,D11,E11)</f>
        <v/>
      </c>
      <c r="H25" s="12">
        <f>CHOOSE(Assumptions!$C$6,C11,D11,E11)</f>
        <v/>
      </c>
    </row>
    <row r="26">
      <c r="A26" t="inlineStr">
        <is>
          <t>SG&amp;A % of Revenue</t>
        </is>
      </c>
      <c r="B26" t="inlineStr">
        <is>
          <t>SG&amp;A / Doanh thu %</t>
        </is>
      </c>
      <c r="C26" s="12">
        <f>CHOOSE(Assumptions!$C$6,C12,D12,E12)</f>
        <v/>
      </c>
      <c r="D26" s="12">
        <f>CHOOSE(Assumptions!$C$6,C12,D12,E12)</f>
        <v/>
      </c>
      <c r="E26" s="12">
        <f>CHOOSE(Assumptions!$C$6,C12,D12,E12)</f>
        <v/>
      </c>
      <c r="F26" s="12">
        <f>CHOOSE(Assumptions!$C$6,C12,D12,E12)</f>
        <v/>
      </c>
      <c r="G26" s="12">
        <f>CHOOSE(Assumptions!$C$6,C12,D12,E12)</f>
        <v/>
      </c>
      <c r="H26" s="12">
        <f>CHOOSE(Assumptions!$C$6,C12,D12,E12)</f>
        <v/>
      </c>
    </row>
    <row r="27">
      <c r="A27" t="inlineStr">
        <is>
          <t>Tax Rate</t>
        </is>
      </c>
      <c r="B27" t="inlineStr">
        <is>
          <t>Thuế suất</t>
        </is>
      </c>
      <c r="C27" s="9" t="n">
        <v>0.25</v>
      </c>
      <c r="D27" s="9" t="n">
        <v>0.25</v>
      </c>
      <c r="E27" s="9" t="n">
        <v>0.25</v>
      </c>
      <c r="F27" s="9" t="n">
        <v>0.25</v>
      </c>
      <c r="G27" s="9" t="n">
        <v>0.25</v>
      </c>
      <c r="H27" s="9" t="n">
        <v>0.25</v>
      </c>
    </row>
    <row r="28">
      <c r="A28" t="inlineStr">
        <is>
          <t>Interest Rate on Debt</t>
        </is>
      </c>
      <c r="B28" t="inlineStr">
        <is>
          <t>Lãi suất vay</t>
        </is>
      </c>
      <c r="C28" s="9" t="n">
        <v>0.075</v>
      </c>
      <c r="D28" s="9" t="n">
        <v>0.075</v>
      </c>
      <c r="E28" s="9" t="n">
        <v>0.075</v>
      </c>
      <c r="F28" s="9" t="n">
        <v>0.075</v>
      </c>
      <c r="G28" s="9" t="n">
        <v>0.075</v>
      </c>
      <c r="H28" s="9" t="n">
        <v>0.075</v>
      </c>
    </row>
    <row r="30">
      <c r="A30" s="4" t="inlineStr">
        <is>
          <t>WORKING CAPITAL (DAYS)</t>
        </is>
      </c>
      <c r="B30" s="5" t="inlineStr">
        <is>
          <t>VỐN LƯU ĐỘNG (NGÀY)</t>
        </is>
      </c>
      <c r="C30" s="5" t="n"/>
      <c r="D30" s="5" t="n"/>
      <c r="E30" s="5" t="n"/>
      <c r="F30" s="5" t="n"/>
      <c r="G30" s="5" t="n"/>
      <c r="H30" s="5" t="n"/>
    </row>
    <row r="31">
      <c r="A31" t="inlineStr">
        <is>
          <t>Accounts Receivable Days</t>
        </is>
      </c>
      <c r="B31" t="inlineStr">
        <is>
          <t>Số ngày phải thu (DSO)</t>
        </is>
      </c>
      <c r="C31" s="6" t="n">
        <v>49</v>
      </c>
      <c r="D31" s="6" t="n">
        <v>49</v>
      </c>
      <c r="E31" s="6" t="n">
        <v>49</v>
      </c>
      <c r="F31" s="6" t="n">
        <v>49</v>
      </c>
      <c r="G31" s="6" t="n">
        <v>49</v>
      </c>
      <c r="H31" s="6" t="n">
        <v>49</v>
      </c>
    </row>
    <row r="32">
      <c r="A32" t="inlineStr">
        <is>
          <t>Inventory Days</t>
        </is>
      </c>
      <c r="B32" t="inlineStr">
        <is>
          <t>Số ngày tồn kho (DIO)</t>
        </is>
      </c>
      <c r="C32" s="6" t="n">
        <v>100</v>
      </c>
      <c r="D32" s="6" t="n">
        <v>100</v>
      </c>
      <c r="E32" s="6" t="n">
        <v>100</v>
      </c>
      <c r="F32" s="6" t="n">
        <v>100</v>
      </c>
      <c r="G32" s="6" t="n">
        <v>100</v>
      </c>
      <c r="H32" s="6" t="n">
        <v>100</v>
      </c>
    </row>
    <row r="33">
      <c r="A33" t="inlineStr">
        <is>
          <t>Accounts Payable Days</t>
        </is>
      </c>
      <c r="B33" t="inlineStr">
        <is>
          <t>Số ngày phải trả (DPO)</t>
        </is>
      </c>
      <c r="C33" s="6" t="n">
        <v>49</v>
      </c>
      <c r="D33" s="6" t="n">
        <v>49</v>
      </c>
      <c r="E33" s="6" t="n">
        <v>49</v>
      </c>
      <c r="F33" s="6" t="n">
        <v>49</v>
      </c>
      <c r="G33" s="6" t="n">
        <v>49</v>
      </c>
      <c r="H33" s="6" t="n">
        <v>49</v>
      </c>
    </row>
    <row r="35">
      <c r="A35" s="4" t="inlineStr">
        <is>
          <t>CAPEX &amp; DEPRECIATION</t>
        </is>
      </c>
      <c r="B35" s="5" t="inlineStr">
        <is>
          <t>ĐẦU TƯ TSCĐ &amp; KHẤU HAO</t>
        </is>
      </c>
      <c r="C35" s="5" t="n"/>
      <c r="D35" s="5" t="n"/>
      <c r="E35" s="5" t="n"/>
      <c r="F35" s="5" t="n"/>
      <c r="G35" s="5" t="n"/>
      <c r="H35" s="5" t="n"/>
    </row>
    <row r="36">
      <c r="A36" t="inlineStr">
        <is>
          <t>CapEx % of Revenue</t>
        </is>
      </c>
      <c r="B36" t="inlineStr">
        <is>
          <t>CapEx / Doanh thu %</t>
        </is>
      </c>
      <c r="C36" s="9" t="n">
        <v>0.08</v>
      </c>
      <c r="D36" s="9" t="n">
        <v>0.08500000000000001</v>
      </c>
      <c r="E36" s="9" t="n">
        <v>0.08500000000000001</v>
      </c>
      <c r="F36" s="9" t="n">
        <v>0.08</v>
      </c>
      <c r="G36" s="9" t="n">
        <v>0.075</v>
      </c>
      <c r="H36" s="9" t="n">
        <v>0.07000000000000001</v>
      </c>
    </row>
    <row r="37">
      <c r="A37" t="inlineStr">
        <is>
          <t>D&amp;A % of Beginning Net PP&amp;E</t>
        </is>
      </c>
      <c r="B37" t="inlineStr">
        <is>
          <t>KH&amp;HAO / TSCĐ net đầu kỳ %</t>
        </is>
      </c>
      <c r="C37" s="9" t="n">
        <v>0.083</v>
      </c>
      <c r="D37" s="9" t="n">
        <v>0.083</v>
      </c>
      <c r="E37" s="9" t="n">
        <v>0.083</v>
      </c>
      <c r="F37" s="9" t="n">
        <v>0.083</v>
      </c>
      <c r="G37" s="9" t="n">
        <v>0.083</v>
      </c>
      <c r="H37" s="9" t="n">
        <v>0.083</v>
      </c>
    </row>
    <row r="39">
      <c r="A39" s="4" t="inlineStr">
        <is>
          <t>DEBT &amp; DIVIDENDS</t>
        </is>
      </c>
      <c r="B39" s="5" t="inlineStr">
        <is>
          <t>NỢ &amp; CỔ TỨC</t>
        </is>
      </c>
      <c r="C39" s="5" t="n"/>
      <c r="D39" s="5" t="n"/>
      <c r="E39" s="5" t="n"/>
      <c r="F39" s="5" t="n"/>
      <c r="G39" s="5" t="n"/>
      <c r="H39" s="5" t="n"/>
    </row>
    <row r="40">
      <c r="A40" t="inlineStr">
        <is>
          <t>Scheduled Debt Repayment</t>
        </is>
      </c>
      <c r="B40" t="inlineStr">
        <is>
          <t>Trả nợ theo lịch</t>
        </is>
      </c>
      <c r="C40" s="10" t="n">
        <v>0</v>
      </c>
      <c r="D40" s="10" t="n">
        <v>10</v>
      </c>
      <c r="E40" s="10" t="n">
        <v>10</v>
      </c>
      <c r="F40" s="10" t="n">
        <v>12</v>
      </c>
      <c r="G40" s="10" t="n">
        <v>12</v>
      </c>
      <c r="H40" s="10" t="n">
        <v>15</v>
      </c>
    </row>
    <row r="41">
      <c r="A41" t="inlineStr">
        <is>
          <t>New Debt Borrowings</t>
        </is>
      </c>
      <c r="B41" t="inlineStr">
        <is>
          <t>Vay mới</t>
        </is>
      </c>
      <c r="C41" s="10" t="n">
        <v>0</v>
      </c>
      <c r="D41" s="10" t="n">
        <v>18.5</v>
      </c>
      <c r="E41" s="10" t="n">
        <v>8</v>
      </c>
      <c r="F41" s="10" t="n">
        <v>5.5</v>
      </c>
      <c r="G41" s="10" t="n">
        <v>3</v>
      </c>
      <c r="H41" s="10" t="n">
        <v>0</v>
      </c>
    </row>
    <row r="42">
      <c r="A42" t="inlineStr">
        <is>
          <t>Dividend Payout Ratio</t>
        </is>
      </c>
      <c r="B42" t="inlineStr">
        <is>
          <t>Tỷ lệ chi trả cổ tức</t>
        </is>
      </c>
      <c r="C42" s="9" t="n">
        <v>0.3</v>
      </c>
      <c r="D42" s="9" t="n">
        <v>0.3</v>
      </c>
      <c r="E42" s="9" t="n">
        <v>0.3</v>
      </c>
      <c r="F42" s="9" t="n">
        <v>0.3</v>
      </c>
      <c r="G42" s="9" t="n">
        <v>0.3</v>
      </c>
      <c r="H42" s="9" t="n">
        <v>0.3</v>
      </c>
    </row>
    <row r="44">
      <c r="A44" s="4" t="inlineStr">
        <is>
          <t>HISTORICAL BALANCE SHEET (FY2023A)</t>
        </is>
      </c>
      <c r="B44" s="5" t="inlineStr">
        <is>
          <t>BẢNG CÂN ĐỐI LỊCH SỬ (FY2023A)</t>
        </is>
      </c>
      <c r="C44" s="5" t="n"/>
      <c r="D44" s="5" t="n"/>
      <c r="E44" s="5" t="n"/>
      <c r="F44" s="5" t="n"/>
      <c r="G44" s="5" t="n"/>
      <c r="H44" s="5" t="n"/>
    </row>
    <row r="45">
      <c r="A45" t="inlineStr">
        <is>
          <t>Cash</t>
        </is>
      </c>
      <c r="B45" t="inlineStr">
        <is>
          <t>Tiền mặt</t>
        </is>
      </c>
      <c r="C45" s="10" t="n">
        <v>45</v>
      </c>
      <c r="D45" s="10" t="n"/>
      <c r="E45" s="10" t="n"/>
      <c r="F45" s="10" t="n"/>
      <c r="G45" s="10" t="n"/>
      <c r="H45" s="10" t="n"/>
    </row>
    <row r="46">
      <c r="A46" t="inlineStr">
        <is>
          <t>PP&amp;E — Gross</t>
        </is>
      </c>
      <c r="B46" t="inlineStr">
        <is>
          <t>TSCĐ — Nguyên giá</t>
        </is>
      </c>
      <c r="C46" s="10" t="n">
        <v>580</v>
      </c>
      <c r="D46" s="10" t="n"/>
      <c r="E46" s="10" t="n"/>
      <c r="F46" s="10" t="n"/>
      <c r="G46" s="10" t="n"/>
      <c r="H46" s="10" t="n"/>
    </row>
    <row r="47">
      <c r="A47" t="inlineStr">
        <is>
          <t>PP&amp;E — Accumulated Depreciation</t>
        </is>
      </c>
      <c r="B47" t="inlineStr">
        <is>
          <t>TSCĐ — Hao mòn lũy kế</t>
        </is>
      </c>
      <c r="C47" s="10" t="n">
        <v>160</v>
      </c>
      <c r="D47" s="10" t="n"/>
      <c r="E47" s="10" t="n"/>
      <c r="F47" s="10" t="n"/>
      <c r="G47" s="10" t="n"/>
      <c r="H47" s="10" t="n"/>
    </row>
    <row r="48">
      <c r="A48" t="inlineStr">
        <is>
          <t>Debt</t>
        </is>
      </c>
      <c r="B48" t="inlineStr">
        <is>
          <t>Nợ vay</t>
        </is>
      </c>
      <c r="C48" s="10" t="n">
        <v>100</v>
      </c>
      <c r="D48" s="10" t="n"/>
      <c r="E48" s="10" t="n"/>
      <c r="F48" s="10" t="n"/>
      <c r="G48" s="10" t="n"/>
      <c r="H48" s="10" t="n"/>
    </row>
    <row r="49">
      <c r="A49" t="inlineStr">
        <is>
          <t>Common Stock</t>
        </is>
      </c>
      <c r="B49" t="inlineStr">
        <is>
          <t>Vốn cổ phần</t>
        </is>
      </c>
      <c r="C49" s="10" t="n">
        <v>200</v>
      </c>
      <c r="D49" s="10" t="n"/>
      <c r="E49" s="10" t="n"/>
      <c r="F49" s="10" t="n"/>
      <c r="G49" s="10" t="n"/>
      <c r="H49" s="10" t="n"/>
    </row>
    <row r="50">
      <c r="A50" t="inlineStr">
        <is>
          <t>Retained Earnings</t>
        </is>
      </c>
      <c r="B50" t="inlineStr"/>
      <c r="C50" s="11">
        <f>Assumptions!C45+Assumptions!C23*Assumptions!C31/365+Assumptions!C23*Assumptions!C25*Assumptions!C32/365+(Assumptions!C46-Assumptions!C47)-Assumptions!C23*Assumptions!C25*Assumptions!C33/365-Assumptions!C48-Assumptions!C49</f>
        <v/>
      </c>
      <c r="D50" s="11" t="n"/>
      <c r="E50" s="11" t="n"/>
      <c r="F50" s="11" t="n"/>
      <c r="G50" s="11" t="n"/>
      <c r="H50" s="1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4" customWidth="1" min="3" max="3"/>
    <col width="34" customWidth="1" min="4" max="4"/>
    <col width="16" customWidth="1" min="5" max="5"/>
    <col width="22" customWidth="1" min="6" max="6"/>
    <col width="28" customWidth="1" min="7" max="7"/>
  </cols>
  <sheetData>
    <row r="1">
      <c r="A1" s="1" t="inlineStr">
        <is>
          <t>Labels TT99/2025 — Sava Industrial Co.Ltd</t>
        </is>
      </c>
    </row>
    <row r="2">
      <c r="A2" s="13" t="inlineStr">
        <is>
          <t>Nguồn: Thông tư 99/2025/TT-BTC Phụ lục II — Phần A Danh mục tài khoản kế toán | Hiệu lực: 2026-01-01 | 71 TK cấp 1</t>
        </is>
      </c>
    </row>
    <row r="4">
      <c r="A4" s="14" t="inlineStr">
        <is>
          <t>Line Item (EN / model)</t>
        </is>
      </c>
      <c r="B4" s="14" t="inlineStr">
        <is>
          <t>Canonical ID</t>
        </is>
      </c>
      <c r="C4" s="14" t="inlineStr">
        <is>
          <t>TT99 Code(s)</t>
        </is>
      </c>
      <c r="D4" s="14" t="inlineStr">
        <is>
          <t>TT99 Name (VI)</t>
        </is>
      </c>
      <c r="E4" s="14" t="inlineStr">
        <is>
          <t>Statement</t>
        </is>
      </c>
      <c r="F4" s="14" t="inlineStr">
        <is>
          <t>Tab</t>
        </is>
      </c>
      <c r="G4" s="14" t="inlineStr">
        <is>
          <t>Notes</t>
        </is>
      </c>
    </row>
    <row r="5">
      <c r="A5" t="inlineStr">
        <is>
          <t>Revenue</t>
        </is>
      </c>
      <c r="B5" t="inlineStr">
        <is>
          <t>revenue</t>
        </is>
      </c>
      <c r="C5" t="inlineStr">
        <is>
          <t>511</t>
        </is>
      </c>
      <c r="D5" t="inlineStr">
        <is>
          <t>Doanh thu bán hàng và cung cấp dịch vụ</t>
        </is>
      </c>
      <c r="E5" t="inlineStr">
        <is>
          <t>Income Statement</t>
        </is>
      </c>
      <c r="F5" t="inlineStr">
        <is>
          <t>Income Statement</t>
        </is>
      </c>
      <c r="G5" t="inlineStr"/>
    </row>
    <row r="6">
      <c r="A6" t="inlineStr">
        <is>
          <t>COGS</t>
        </is>
      </c>
      <c r="B6" t="inlineStr">
        <is>
          <t>cogs</t>
        </is>
      </c>
      <c r="C6" t="inlineStr">
        <is>
          <t>632</t>
        </is>
      </c>
      <c r="D6" t="inlineStr">
        <is>
          <t>Giá vốn hàng bán</t>
        </is>
      </c>
      <c r="E6" t="inlineStr">
        <is>
          <t>Income Statement</t>
        </is>
      </c>
      <c r="F6" t="inlineStr">
        <is>
          <t>Income Statement</t>
        </is>
      </c>
      <c r="G6" t="inlineStr"/>
    </row>
    <row r="7">
      <c r="A7" t="inlineStr">
        <is>
          <t>SG&amp;A</t>
        </is>
      </c>
      <c r="B7" t="inlineStr">
        <is>
          <t>selling_expense</t>
        </is>
      </c>
      <c r="C7" t="inlineStr">
        <is>
          <t>641</t>
        </is>
      </c>
      <c r="D7" t="inlineStr">
        <is>
          <t>Chi phí bán hàng</t>
        </is>
      </c>
      <c r="E7" t="inlineStr">
        <is>
          <t>Income Statement</t>
        </is>
      </c>
      <c r="F7" t="inlineStr">
        <is>
          <t>Income Statement</t>
        </is>
      </c>
      <c r="G7" t="inlineStr">
        <is>
          <t>641 + 642 combined in model</t>
        </is>
      </c>
    </row>
    <row r="8">
      <c r="A8" t="inlineStr">
        <is>
          <t>Depreciation &amp; Amortization</t>
        </is>
      </c>
      <c r="B8" t="inlineStr">
        <is>
          <t>manufacturing_overhead</t>
        </is>
      </c>
      <c r="C8" t="inlineStr">
        <is>
          <t>627</t>
        </is>
      </c>
      <c r="D8" t="inlineStr">
        <is>
          <t>Chi phí sản xuất chung</t>
        </is>
      </c>
      <c r="E8" t="inlineStr">
        <is>
          <t>Income Statement / BS</t>
        </is>
      </c>
      <c r="F8" t="inlineStr">
        <is>
          <t>Balance Sheet</t>
        </is>
      </c>
      <c r="G8" t="inlineStr">
        <is>
          <t>6274 sub-account; contra via TK 214</t>
        </is>
      </c>
    </row>
    <row r="9">
      <c r="A9" t="inlineStr">
        <is>
          <t>Interest Expense</t>
        </is>
      </c>
      <c r="B9" t="inlineStr">
        <is>
          <t>interest_expense</t>
        </is>
      </c>
      <c r="C9" t="inlineStr">
        <is>
          <t>635</t>
        </is>
      </c>
      <c r="D9" t="inlineStr">
        <is>
          <t>Chi phí tài chính</t>
        </is>
      </c>
      <c r="E9" t="inlineStr">
        <is>
          <t>Income Statement</t>
        </is>
      </c>
      <c r="F9" t="inlineStr">
        <is>
          <t>Income Statement</t>
        </is>
      </c>
      <c r="G9" t="inlineStr"/>
    </row>
    <row r="10">
      <c r="A10" t="inlineStr">
        <is>
          <t>Income Tax</t>
        </is>
      </c>
      <c r="B10" t="inlineStr">
        <is>
          <t>tax</t>
        </is>
      </c>
      <c r="C10" t="inlineStr">
        <is>
          <t>821</t>
        </is>
      </c>
      <c r="D10" t="inlineStr">
        <is>
          <t>Chi phí thuế thu nhập doanh nghiệp</t>
        </is>
      </c>
      <c r="E10" t="inlineStr">
        <is>
          <t>Income Statement</t>
        </is>
      </c>
      <c r="F10" t="inlineStr">
        <is>
          <t>Income Statement</t>
        </is>
      </c>
      <c r="G10" t="inlineStr">
        <is>
          <t>821; see Demo #14 for CIT detail</t>
        </is>
      </c>
    </row>
    <row r="11">
      <c r="A11" t="inlineStr">
        <is>
          <t>Cash</t>
        </is>
      </c>
      <c r="B11" t="inlineStr">
        <is>
          <t>cash</t>
        </is>
      </c>
      <c r="C11" t="inlineStr">
        <is>
          <t>111, 112</t>
        </is>
      </c>
      <c r="D11" t="inlineStr">
        <is>
          <t>Tiền mặt | Tiền gửi không kỳ hạn</t>
        </is>
      </c>
      <c r="E11" t="inlineStr">
        <is>
          <t>Balance Sheet</t>
        </is>
      </c>
      <c r="F11" t="inlineStr">
        <is>
          <t>Balance Sheet</t>
        </is>
      </c>
      <c r="G11" t="inlineStr"/>
    </row>
    <row r="12">
      <c r="A12" t="inlineStr">
        <is>
          <t>Accounts Receivable</t>
        </is>
      </c>
      <c r="B12" t="inlineStr">
        <is>
          <t>ar</t>
        </is>
      </c>
      <c r="C12" t="inlineStr">
        <is>
          <t>131</t>
        </is>
      </c>
      <c r="D12" t="inlineStr">
        <is>
          <t>Phải thu của khách hàng</t>
        </is>
      </c>
      <c r="E12" t="inlineStr">
        <is>
          <t>Balance Sheet</t>
        </is>
      </c>
      <c r="F12" t="inlineStr">
        <is>
          <t>Balance Sheet</t>
        </is>
      </c>
      <c r="G12" t="inlineStr"/>
    </row>
    <row r="13">
      <c r="A13" t="inlineStr">
        <is>
          <t>Inventory</t>
        </is>
      </c>
      <c r="B13" t="inlineStr">
        <is>
          <t>raw_materials</t>
        </is>
      </c>
      <c r="C13" t="inlineStr">
        <is>
          <t>152</t>
        </is>
      </c>
      <c r="D13" t="inlineStr">
        <is>
          <t>Nguyên liệu, vật liệu</t>
        </is>
      </c>
      <c r="E13" t="inlineStr">
        <is>
          <t>Balance Sheet</t>
        </is>
      </c>
      <c r="F13" t="inlineStr">
        <is>
          <t>Balance Sheet</t>
        </is>
      </c>
      <c r="G13" t="inlineStr">
        <is>
          <t>152/155/156 per industry; Sava uses 152 proxy</t>
        </is>
      </c>
    </row>
    <row r="14">
      <c r="A14" t="inlineStr">
        <is>
          <t>PP&amp;E — Net</t>
        </is>
      </c>
      <c r="B14" t="inlineStr">
        <is>
          <t>ppe</t>
        </is>
      </c>
      <c r="C14" t="inlineStr">
        <is>
          <t>211</t>
        </is>
      </c>
      <c r="D14" t="inlineStr">
        <is>
          <t>Tài sản cố định hữu hình</t>
        </is>
      </c>
      <c r="E14" t="inlineStr">
        <is>
          <t>Balance Sheet</t>
        </is>
      </c>
      <c r="F14" t="inlineStr">
        <is>
          <t>Balance Sheet</t>
        </is>
      </c>
      <c r="G14" t="inlineStr">
        <is>
          <t>211 net of TK 214</t>
        </is>
      </c>
    </row>
    <row r="15">
      <c r="A15" t="inlineStr">
        <is>
          <t>Accounts Payable</t>
        </is>
      </c>
      <c r="B15" t="inlineStr">
        <is>
          <t>ap</t>
        </is>
      </c>
      <c r="C15" t="inlineStr">
        <is>
          <t>331</t>
        </is>
      </c>
      <c r="D15" t="inlineStr">
        <is>
          <t>Phải trả cho người bán</t>
        </is>
      </c>
      <c r="E15" t="inlineStr">
        <is>
          <t>Balance Sheet</t>
        </is>
      </c>
      <c r="F15" t="inlineStr">
        <is>
          <t>Balance Sheet</t>
        </is>
      </c>
      <c r="G15" t="inlineStr"/>
    </row>
    <row r="16">
      <c r="A16" t="inlineStr">
        <is>
          <t>Debt</t>
        </is>
      </c>
      <c r="B16" t="inlineStr">
        <is>
          <t>debt</t>
        </is>
      </c>
      <c r="C16" t="inlineStr">
        <is>
          <t>341</t>
        </is>
      </c>
      <c r="D16" t="inlineStr">
        <is>
          <t>Vay và nợ thuê tài chính</t>
        </is>
      </c>
      <c r="E16" t="inlineStr">
        <is>
          <t>Balance Sheet</t>
        </is>
      </c>
      <c r="F16" t="inlineStr">
        <is>
          <t>Balance Sheet</t>
        </is>
      </c>
      <c r="G16" t="inlineStr"/>
    </row>
    <row r="17">
      <c r="A17" t="inlineStr">
        <is>
          <t>Common Stock</t>
        </is>
      </c>
      <c r="B17" t="inlineStr">
        <is>
          <t>equity</t>
        </is>
      </c>
      <c r="C17" t="inlineStr">
        <is>
          <t>411</t>
        </is>
      </c>
      <c r="D17" t="inlineStr">
        <is>
          <t>Vốn đầu tư của chủ sở hữu</t>
        </is>
      </c>
      <c r="E17" t="inlineStr">
        <is>
          <t>Balance Sheet</t>
        </is>
      </c>
      <c r="F17" t="inlineStr">
        <is>
          <t>Balance Sheet</t>
        </is>
      </c>
      <c r="G17" t="inlineStr"/>
    </row>
    <row r="18">
      <c r="A18" t="inlineStr">
        <is>
          <t>Retained Earnings</t>
        </is>
      </c>
      <c r="B18" t="inlineStr">
        <is>
          <t>retained_earnings</t>
        </is>
      </c>
      <c r="C18" t="inlineStr">
        <is>
          <t>421</t>
        </is>
      </c>
      <c r="D18" t="inlineStr">
        <is>
          <t>Lợi nhuận sau thuế chưa phân phối</t>
        </is>
      </c>
      <c r="E18" t="inlineStr">
        <is>
          <t>Balance Sheet</t>
        </is>
      </c>
      <c r="F18" t="inlineStr">
        <is>
          <t>Balance Sheet</t>
        </is>
      </c>
      <c r="G18" t="inlineStr"/>
    </row>
    <row r="19">
      <c r="A19" t="inlineStr">
        <is>
          <t>Dividends Paid</t>
        </is>
      </c>
      <c r="B19" t="inlineStr">
        <is>
          <t>dividend_payable</t>
        </is>
      </c>
      <c r="C19" t="inlineStr">
        <is>
          <t>332</t>
        </is>
      </c>
      <c r="D19" t="inlineStr">
        <is>
          <t>Phải trả cổ tức, lợi nhuận</t>
        </is>
      </c>
      <c r="E19" t="inlineStr">
        <is>
          <t>Cash Flow</t>
        </is>
      </c>
      <c r="F19" t="inlineStr">
        <is>
          <t>Cash Flow</t>
        </is>
      </c>
      <c r="G19" t="inlineStr">
        <is>
          <t>332 (TT99 new vs TT200)</t>
        </is>
      </c>
    </row>
    <row r="21">
      <c r="A21" s="4" t="inlineStr">
        <is>
          <t>REFERENCE — ALL TT99 ACCOUNTS IN coa-tt99.json</t>
        </is>
      </c>
      <c r="B21" s="5" t="n"/>
      <c r="C21" s="5" t="n"/>
      <c r="D21" s="5" t="n"/>
      <c r="E21" s="5" t="n"/>
      <c r="F21" s="5" t="n"/>
      <c r="G21" s="5" t="n"/>
    </row>
    <row r="22">
      <c r="A22" s="15" t="inlineStr">
        <is>
          <t>TT99 Code</t>
        </is>
      </c>
      <c r="B22" s="15" t="inlineStr">
        <is>
          <t>Name (VI)</t>
        </is>
      </c>
      <c r="C22" s="15" t="inlineStr">
        <is>
          <t>Type</t>
        </is>
      </c>
      <c r="D22" s="15" t="inlineStr">
        <is>
          <t>Canonical ID</t>
        </is>
      </c>
    </row>
    <row r="23">
      <c r="A23" t="inlineStr">
        <is>
          <t>111</t>
        </is>
      </c>
      <c r="B23" t="inlineStr">
        <is>
          <t>Tiền mặt</t>
        </is>
      </c>
      <c r="C23" t="inlineStr">
        <is>
          <t>asset</t>
        </is>
      </c>
      <c r="D23" t="inlineStr">
        <is>
          <t>cash</t>
        </is>
      </c>
    </row>
    <row r="24">
      <c r="A24" t="inlineStr">
        <is>
          <t>112</t>
        </is>
      </c>
      <c r="B24" t="inlineStr">
        <is>
          <t>Tiền gửi không kỳ hạn</t>
        </is>
      </c>
      <c r="C24" t="inlineStr">
        <is>
          <t>asset</t>
        </is>
      </c>
      <c r="D24" t="inlineStr">
        <is>
          <t>cash</t>
        </is>
      </c>
    </row>
    <row r="25">
      <c r="A25" t="inlineStr">
        <is>
          <t>113</t>
        </is>
      </c>
      <c r="B25" t="inlineStr">
        <is>
          <t>Tiền đang chuyển</t>
        </is>
      </c>
      <c r="C25" t="inlineStr">
        <is>
          <t>asset</t>
        </is>
      </c>
      <c r="D25" t="inlineStr">
        <is>
          <t>cash_in_transit</t>
        </is>
      </c>
    </row>
    <row r="26">
      <c r="A26" t="inlineStr">
        <is>
          <t>121</t>
        </is>
      </c>
      <c r="B26" t="inlineStr">
        <is>
          <t>Chứng khoán kinh doanh</t>
        </is>
      </c>
      <c r="C26" t="inlineStr">
        <is>
          <t>asset</t>
        </is>
      </c>
      <c r="D26" t="inlineStr">
        <is>
          <t>trading_securities</t>
        </is>
      </c>
    </row>
    <row r="27">
      <c r="A27" t="inlineStr">
        <is>
          <t>128</t>
        </is>
      </c>
      <c r="B27" t="inlineStr">
        <is>
          <t>Đầu tư nắm giữ đến ngày đáo hạn</t>
        </is>
      </c>
      <c r="C27" t="inlineStr">
        <is>
          <t>asset</t>
        </is>
      </c>
      <c r="D27" t="inlineStr">
        <is>
          <t>held_to_maturity_investments</t>
        </is>
      </c>
    </row>
    <row r="28">
      <c r="A28" t="inlineStr">
        <is>
          <t>131</t>
        </is>
      </c>
      <c r="B28" t="inlineStr">
        <is>
          <t>Phải thu của khách hàng</t>
        </is>
      </c>
      <c r="C28" t="inlineStr">
        <is>
          <t>asset</t>
        </is>
      </c>
      <c r="D28" t="inlineStr">
        <is>
          <t>ar</t>
        </is>
      </c>
    </row>
    <row r="29">
      <c r="A29" t="inlineStr">
        <is>
          <t>133</t>
        </is>
      </c>
      <c r="B29" t="inlineStr">
        <is>
          <t>Thuế GTGT được khấu trừ</t>
        </is>
      </c>
      <c r="C29" t="inlineStr">
        <is>
          <t>asset</t>
        </is>
      </c>
      <c r="D29" t="inlineStr">
        <is>
          <t>vat_input</t>
        </is>
      </c>
    </row>
    <row r="30">
      <c r="A30" t="inlineStr">
        <is>
          <t>136</t>
        </is>
      </c>
      <c r="B30" t="inlineStr">
        <is>
          <t>Phải thu nội bộ</t>
        </is>
      </c>
      <c r="C30" t="inlineStr">
        <is>
          <t>asset</t>
        </is>
      </c>
      <c r="D30" t="inlineStr">
        <is>
          <t>intercompany_receivable</t>
        </is>
      </c>
    </row>
    <row r="31">
      <c r="A31" t="inlineStr">
        <is>
          <t>138</t>
        </is>
      </c>
      <c r="B31" t="inlineStr">
        <is>
          <t>Phải thu khác</t>
        </is>
      </c>
      <c r="C31" t="inlineStr">
        <is>
          <t>asset</t>
        </is>
      </c>
      <c r="D31" t="inlineStr">
        <is>
          <t>other_receivables</t>
        </is>
      </c>
    </row>
    <row r="32">
      <c r="A32" t="inlineStr">
        <is>
          <t>141</t>
        </is>
      </c>
      <c r="B32" t="inlineStr">
        <is>
          <t>Tạm ứng</t>
        </is>
      </c>
      <c r="C32" t="inlineStr">
        <is>
          <t>asset</t>
        </is>
      </c>
      <c r="D32" t="inlineStr">
        <is>
          <t>advances</t>
        </is>
      </c>
    </row>
    <row r="33">
      <c r="A33" t="inlineStr">
        <is>
          <t>151</t>
        </is>
      </c>
      <c r="B33" t="inlineStr">
        <is>
          <t>Hàng mua đang đi đường</t>
        </is>
      </c>
      <c r="C33" t="inlineStr">
        <is>
          <t>asset</t>
        </is>
      </c>
      <c r="D33" t="inlineStr">
        <is>
          <t>goods_in_transit</t>
        </is>
      </c>
    </row>
    <row r="34">
      <c r="A34" t="inlineStr">
        <is>
          <t>152</t>
        </is>
      </c>
      <c r="B34" t="inlineStr">
        <is>
          <t>Nguyên liệu, vật liệu</t>
        </is>
      </c>
      <c r="C34" t="inlineStr">
        <is>
          <t>asset</t>
        </is>
      </c>
      <c r="D34" t="inlineStr">
        <is>
          <t>raw_materials</t>
        </is>
      </c>
    </row>
    <row r="35">
      <c r="A35" t="inlineStr">
        <is>
          <t>153</t>
        </is>
      </c>
      <c r="B35" t="inlineStr">
        <is>
          <t>Công cụ, dụng cụ</t>
        </is>
      </c>
      <c r="C35" t="inlineStr">
        <is>
          <t>asset</t>
        </is>
      </c>
      <c r="D35" t="inlineStr">
        <is>
          <t>supplies</t>
        </is>
      </c>
    </row>
    <row r="36">
      <c r="A36" t="inlineStr">
        <is>
          <t>154</t>
        </is>
      </c>
      <c r="B36" t="inlineStr">
        <is>
          <t>Chi phí sản xuất, kinh doanh dở dang</t>
        </is>
      </c>
      <c r="C36" t="inlineStr">
        <is>
          <t>asset</t>
        </is>
      </c>
      <c r="D36" t="inlineStr">
        <is>
          <t>wip</t>
        </is>
      </c>
    </row>
    <row r="37">
      <c r="A37" t="inlineStr">
        <is>
          <t>155</t>
        </is>
      </c>
      <c r="B37" t="inlineStr">
        <is>
          <t>Sản phẩm</t>
        </is>
      </c>
      <c r="C37" t="inlineStr">
        <is>
          <t>asset</t>
        </is>
      </c>
      <c r="D37" t="inlineStr">
        <is>
          <t>finished_goods</t>
        </is>
      </c>
    </row>
    <row r="38">
      <c r="A38" t="inlineStr">
        <is>
          <t>156</t>
        </is>
      </c>
      <c r="B38" t="inlineStr">
        <is>
          <t>Hàng hóa</t>
        </is>
      </c>
      <c r="C38" t="inlineStr">
        <is>
          <t>asset</t>
        </is>
      </c>
      <c r="D38" t="inlineStr">
        <is>
          <t>inventory</t>
        </is>
      </c>
    </row>
    <row r="39">
      <c r="A39" t="inlineStr">
        <is>
          <t>157</t>
        </is>
      </c>
      <c r="B39" t="inlineStr">
        <is>
          <t>Hàng gửi đi bán</t>
        </is>
      </c>
      <c r="C39" t="inlineStr">
        <is>
          <t>asset</t>
        </is>
      </c>
      <c r="D39" t="inlineStr">
        <is>
          <t>consignment_inventory</t>
        </is>
      </c>
    </row>
    <row r="40">
      <c r="A40" t="inlineStr">
        <is>
          <t>158</t>
        </is>
      </c>
      <c r="B40" t="inlineStr">
        <is>
          <t>Nguyên liệu, vật tư tại kho bảo thuế</t>
        </is>
      </c>
      <c r="C40" t="inlineStr">
        <is>
          <t>asset</t>
        </is>
      </c>
      <c r="D40" t="inlineStr">
        <is>
          <t>bonded_inventory</t>
        </is>
      </c>
    </row>
    <row r="41">
      <c r="A41" t="inlineStr">
        <is>
          <t>171</t>
        </is>
      </c>
      <c r="B41" t="inlineStr">
        <is>
          <t>Giao dịch mua, bán lại trái phiếu chính phủ</t>
        </is>
      </c>
      <c r="C41" t="inlineStr">
        <is>
          <t>asset</t>
        </is>
      </c>
      <c r="D41" t="inlineStr">
        <is>
          <t>gov_bond_repo</t>
        </is>
      </c>
    </row>
    <row r="42">
      <c r="A42" t="inlineStr">
        <is>
          <t>211</t>
        </is>
      </c>
      <c r="B42" t="inlineStr">
        <is>
          <t>Tài sản cố định hữu hình</t>
        </is>
      </c>
      <c r="C42" t="inlineStr">
        <is>
          <t>asset</t>
        </is>
      </c>
      <c r="D42" t="inlineStr">
        <is>
          <t>ppe</t>
        </is>
      </c>
    </row>
    <row r="43">
      <c r="A43" t="inlineStr">
        <is>
          <t>212</t>
        </is>
      </c>
      <c r="B43" t="inlineStr">
        <is>
          <t>Tài sản cố định thuê tài chính</t>
        </is>
      </c>
      <c r="C43" t="inlineStr">
        <is>
          <t>asset</t>
        </is>
      </c>
      <c r="D43" t="inlineStr">
        <is>
          <t>finance_lease_assets</t>
        </is>
      </c>
    </row>
    <row r="44">
      <c r="A44" t="inlineStr">
        <is>
          <t>213</t>
        </is>
      </c>
      <c r="B44" t="inlineStr">
        <is>
          <t>Tài sản cố định vô hình</t>
        </is>
      </c>
      <c r="C44" t="inlineStr">
        <is>
          <t>asset</t>
        </is>
      </c>
      <c r="D44" t="inlineStr">
        <is>
          <t>intangible_assets</t>
        </is>
      </c>
    </row>
    <row r="45">
      <c r="A45" t="inlineStr">
        <is>
          <t>214</t>
        </is>
      </c>
      <c r="B45" t="inlineStr">
        <is>
          <t>Hao mòn tài sản cố định</t>
        </is>
      </c>
      <c r="C45" t="inlineStr">
        <is>
          <t>asset</t>
        </is>
      </c>
      <c r="D45" t="inlineStr">
        <is>
          <t>accumulated_depreciation</t>
        </is>
      </c>
    </row>
    <row r="46">
      <c r="A46" t="inlineStr">
        <is>
          <t>215</t>
        </is>
      </c>
      <c r="B46" t="inlineStr">
        <is>
          <t>Tài sản sinh học</t>
        </is>
      </c>
      <c r="C46" t="inlineStr">
        <is>
          <t>asset</t>
        </is>
      </c>
      <c r="D46" t="inlineStr">
        <is>
          <t>biological_assets (new TT99)</t>
        </is>
      </c>
    </row>
    <row r="47">
      <c r="A47" t="inlineStr">
        <is>
          <t>217</t>
        </is>
      </c>
      <c r="B47" t="inlineStr">
        <is>
          <t>Bất động sản đầu tư</t>
        </is>
      </c>
      <c r="C47" t="inlineStr">
        <is>
          <t>asset</t>
        </is>
      </c>
      <c r="D47" t="inlineStr">
        <is>
          <t>investment_property</t>
        </is>
      </c>
    </row>
    <row r="48">
      <c r="A48" t="inlineStr">
        <is>
          <t>221</t>
        </is>
      </c>
      <c r="B48" t="inlineStr">
        <is>
          <t>Đầu tư vào công ty con</t>
        </is>
      </c>
      <c r="C48" t="inlineStr">
        <is>
          <t>asset</t>
        </is>
      </c>
      <c r="D48" t="inlineStr">
        <is>
          <t>investment_subsidiary</t>
        </is>
      </c>
    </row>
    <row r="49">
      <c r="A49" t="inlineStr">
        <is>
          <t>222</t>
        </is>
      </c>
      <c r="B49" t="inlineStr">
        <is>
          <t>Đầu tư vào công ty liên doanh, liên kết</t>
        </is>
      </c>
      <c r="C49" t="inlineStr">
        <is>
          <t>asset</t>
        </is>
      </c>
      <c r="D49" t="inlineStr">
        <is>
          <t>investment_associates</t>
        </is>
      </c>
    </row>
    <row r="50">
      <c r="A50" t="inlineStr">
        <is>
          <t>228</t>
        </is>
      </c>
      <c r="B50" t="inlineStr">
        <is>
          <t>Đầu tư khác</t>
        </is>
      </c>
      <c r="C50" t="inlineStr">
        <is>
          <t>asset</t>
        </is>
      </c>
      <c r="D50" t="inlineStr">
        <is>
          <t>other_investments</t>
        </is>
      </c>
    </row>
    <row r="51">
      <c r="A51" t="inlineStr">
        <is>
          <t>229</t>
        </is>
      </c>
      <c r="B51" t="inlineStr">
        <is>
          <t>Dự phòng tổn thất tài sản</t>
        </is>
      </c>
      <c r="C51" t="inlineStr">
        <is>
          <t>asset</t>
        </is>
      </c>
      <c r="D51" t="inlineStr">
        <is>
          <t>asset_provisions</t>
        </is>
      </c>
    </row>
    <row r="52">
      <c r="A52" t="inlineStr">
        <is>
          <t>241</t>
        </is>
      </c>
      <c r="B52" t="inlineStr">
        <is>
          <t>Xây dựng cơ bản dở dang</t>
        </is>
      </c>
      <c r="C52" t="inlineStr">
        <is>
          <t>asset</t>
        </is>
      </c>
      <c r="D52" t="inlineStr">
        <is>
          <t>cip</t>
        </is>
      </c>
    </row>
    <row r="53">
      <c r="A53" t="inlineStr">
        <is>
          <t>242</t>
        </is>
      </c>
      <c r="B53" t="inlineStr">
        <is>
          <t>Chi phí chờ phân bổ</t>
        </is>
      </c>
      <c r="C53" t="inlineStr">
        <is>
          <t>asset</t>
        </is>
      </c>
      <c r="D53" t="inlineStr">
        <is>
          <t>deferred_expenses</t>
        </is>
      </c>
    </row>
    <row r="54">
      <c r="A54" t="inlineStr">
        <is>
          <t>243</t>
        </is>
      </c>
      <c r="B54" t="inlineStr">
        <is>
          <t>Tài sản thuế thu nhập hoãn lại</t>
        </is>
      </c>
      <c r="C54" t="inlineStr">
        <is>
          <t>asset</t>
        </is>
      </c>
      <c r="D54" t="inlineStr">
        <is>
          <t>deferred_tax_asset</t>
        </is>
      </c>
    </row>
    <row r="55">
      <c r="A55" t="inlineStr">
        <is>
          <t>244</t>
        </is>
      </c>
      <c r="B55" t="inlineStr">
        <is>
          <t>Ký quỹ, ký cược</t>
        </is>
      </c>
      <c r="C55" t="inlineStr">
        <is>
          <t>asset</t>
        </is>
      </c>
      <c r="D55" t="inlineStr">
        <is>
          <t>deposits_held</t>
        </is>
      </c>
    </row>
    <row r="56">
      <c r="A56" t="inlineStr">
        <is>
          <t>331</t>
        </is>
      </c>
      <c r="B56" t="inlineStr">
        <is>
          <t>Phải trả cho người bán</t>
        </is>
      </c>
      <c r="C56" t="inlineStr">
        <is>
          <t>liability</t>
        </is>
      </c>
      <c r="D56" t="inlineStr">
        <is>
          <t>ap</t>
        </is>
      </c>
    </row>
    <row r="57">
      <c r="A57" t="inlineStr">
        <is>
          <t>332</t>
        </is>
      </c>
      <c r="B57" t="inlineStr">
        <is>
          <t>Phải trả cổ tức, lợi nhuận</t>
        </is>
      </c>
      <c r="C57" t="inlineStr">
        <is>
          <t>liability</t>
        </is>
      </c>
      <c r="D57" t="inlineStr">
        <is>
          <t>dividend_payable (new TT99)</t>
        </is>
      </c>
    </row>
    <row r="58">
      <c r="A58" t="inlineStr">
        <is>
          <t>333</t>
        </is>
      </c>
      <c r="B58" t="inlineStr">
        <is>
          <t>Thuế và các khoản phải nộp Nhà nước</t>
        </is>
      </c>
      <c r="C58" t="inlineStr">
        <is>
          <t>liability</t>
        </is>
      </c>
      <c r="D58" t="inlineStr">
        <is>
          <t>taxes_payable</t>
        </is>
      </c>
    </row>
    <row r="59">
      <c r="A59" t="inlineStr">
        <is>
          <t>334</t>
        </is>
      </c>
      <c r="B59" t="inlineStr">
        <is>
          <t>Phải trả người lao động</t>
        </is>
      </c>
      <c r="C59" t="inlineStr">
        <is>
          <t>liability</t>
        </is>
      </c>
      <c r="D59" t="inlineStr">
        <is>
          <t>payroll_payable</t>
        </is>
      </c>
    </row>
    <row r="60">
      <c r="A60" t="inlineStr">
        <is>
          <t>335</t>
        </is>
      </c>
      <c r="B60" t="inlineStr">
        <is>
          <t>Chi phí phải trả</t>
        </is>
      </c>
      <c r="C60" t="inlineStr">
        <is>
          <t>liability</t>
        </is>
      </c>
      <c r="D60" t="inlineStr">
        <is>
          <t>accrued_expenses</t>
        </is>
      </c>
    </row>
    <row r="61">
      <c r="A61" t="inlineStr">
        <is>
          <t>336</t>
        </is>
      </c>
      <c r="B61" t="inlineStr">
        <is>
          <t>Phải trả nội bộ</t>
        </is>
      </c>
      <c r="C61" t="inlineStr">
        <is>
          <t>liability</t>
        </is>
      </c>
      <c r="D61" t="inlineStr">
        <is>
          <t>intercompany_payable</t>
        </is>
      </c>
    </row>
    <row r="62">
      <c r="A62" t="inlineStr">
        <is>
          <t>337</t>
        </is>
      </c>
      <c r="B62" t="inlineStr">
        <is>
          <t>Thanh toán theo tiến độ hợp đồng xây dựng</t>
        </is>
      </c>
      <c r="C62" t="inlineStr">
        <is>
          <t>liability</t>
        </is>
      </c>
      <c r="D62" t="inlineStr">
        <is>
          <t>construction_billing</t>
        </is>
      </c>
    </row>
    <row r="63">
      <c r="A63" t="inlineStr">
        <is>
          <t>338</t>
        </is>
      </c>
      <c r="B63" t="inlineStr">
        <is>
          <t>Phải trả, phải nộp khác</t>
        </is>
      </c>
      <c r="C63" t="inlineStr">
        <is>
          <t>liability</t>
        </is>
      </c>
      <c r="D63" t="inlineStr">
        <is>
          <t>other_payables</t>
        </is>
      </c>
    </row>
    <row r="64">
      <c r="A64" t="inlineStr">
        <is>
          <t>341</t>
        </is>
      </c>
      <c r="B64" t="inlineStr">
        <is>
          <t>Vay và nợ thuê tài chính</t>
        </is>
      </c>
      <c r="C64" t="inlineStr">
        <is>
          <t>liability</t>
        </is>
      </c>
      <c r="D64" t="inlineStr">
        <is>
          <t>debt</t>
        </is>
      </c>
    </row>
    <row r="65">
      <c r="A65" t="inlineStr">
        <is>
          <t>343</t>
        </is>
      </c>
      <c r="B65" t="inlineStr">
        <is>
          <t>Trái phiếu phát hành</t>
        </is>
      </c>
      <c r="C65" t="inlineStr">
        <is>
          <t>liability</t>
        </is>
      </c>
      <c r="D65" t="inlineStr">
        <is>
          <t>bonds_payable</t>
        </is>
      </c>
    </row>
    <row r="66">
      <c r="A66" t="inlineStr">
        <is>
          <t>344</t>
        </is>
      </c>
      <c r="B66" t="inlineStr">
        <is>
          <t>Nhận ký quỹ, ký cược</t>
        </is>
      </c>
      <c r="C66" t="inlineStr">
        <is>
          <t>liability</t>
        </is>
      </c>
      <c r="D66" t="inlineStr">
        <is>
          <t>deposits_received</t>
        </is>
      </c>
    </row>
    <row r="67">
      <c r="A67" t="inlineStr">
        <is>
          <t>347</t>
        </is>
      </c>
      <c r="B67" t="inlineStr">
        <is>
          <t>Thuế thu nhập hoãn lại phải trả</t>
        </is>
      </c>
      <c r="C67" t="inlineStr">
        <is>
          <t>liability</t>
        </is>
      </c>
      <c r="D67" t="inlineStr">
        <is>
          <t>deferred_tax_liability</t>
        </is>
      </c>
    </row>
    <row r="68">
      <c r="A68" t="inlineStr">
        <is>
          <t>352</t>
        </is>
      </c>
      <c r="B68" t="inlineStr">
        <is>
          <t>Dự phòng phải trả</t>
        </is>
      </c>
      <c r="C68" t="inlineStr">
        <is>
          <t>liability</t>
        </is>
      </c>
      <c r="D68" t="inlineStr">
        <is>
          <t>provisions</t>
        </is>
      </c>
    </row>
    <row r="69">
      <c r="A69" t="inlineStr">
        <is>
          <t>353</t>
        </is>
      </c>
      <c r="B69" t="inlineStr">
        <is>
          <t>Quỹ khen thưởng, phúc lợi</t>
        </is>
      </c>
      <c r="C69" t="inlineStr">
        <is>
          <t>liability</t>
        </is>
      </c>
      <c r="D69" t="inlineStr">
        <is>
          <t>bonus_welfare_fund</t>
        </is>
      </c>
    </row>
    <row r="70">
      <c r="A70" t="inlineStr">
        <is>
          <t>356</t>
        </is>
      </c>
      <c r="B70" t="inlineStr">
        <is>
          <t>Quỹ phát triển khoa học và công nghệ</t>
        </is>
      </c>
      <c r="C70" t="inlineStr">
        <is>
          <t>liability</t>
        </is>
      </c>
      <c r="D70" t="inlineStr">
        <is>
          <t>rd_fund</t>
        </is>
      </c>
    </row>
    <row r="71">
      <c r="A71" t="inlineStr">
        <is>
          <t>357</t>
        </is>
      </c>
      <c r="B71" t="inlineStr">
        <is>
          <t>Quỹ bình ổn giá</t>
        </is>
      </c>
      <c r="C71" t="inlineStr">
        <is>
          <t>liability</t>
        </is>
      </c>
      <c r="D71" t="inlineStr">
        <is>
          <t>price_stabilization_fund</t>
        </is>
      </c>
    </row>
    <row r="72">
      <c r="A72" t="inlineStr">
        <is>
          <t>411</t>
        </is>
      </c>
      <c r="B72" t="inlineStr">
        <is>
          <t>Vốn đầu tư của chủ sở hữu</t>
        </is>
      </c>
      <c r="C72" t="inlineStr">
        <is>
          <t>equity</t>
        </is>
      </c>
      <c r="D72" t="inlineStr">
        <is>
          <t>equity</t>
        </is>
      </c>
    </row>
    <row r="73">
      <c r="A73" t="inlineStr">
        <is>
          <t>412</t>
        </is>
      </c>
      <c r="B73" t="inlineStr">
        <is>
          <t>Chênh lệch đánh giá lại tài sản</t>
        </is>
      </c>
      <c r="C73" t="inlineStr">
        <is>
          <t>equity</t>
        </is>
      </c>
      <c r="D73" t="inlineStr">
        <is>
          <t>asset_revaluation_reserve</t>
        </is>
      </c>
    </row>
    <row r="74">
      <c r="A74" t="inlineStr">
        <is>
          <t>413</t>
        </is>
      </c>
      <c r="B74" t="inlineStr">
        <is>
          <t>Chênh lệch tỷ giá hối đoái</t>
        </is>
      </c>
      <c r="C74" t="inlineStr">
        <is>
          <t>equity</t>
        </is>
      </c>
      <c r="D74" t="inlineStr">
        <is>
          <t>fx_translation_reserve</t>
        </is>
      </c>
    </row>
    <row r="75">
      <c r="A75" t="inlineStr">
        <is>
          <t>414</t>
        </is>
      </c>
      <c r="B75" t="inlineStr">
        <is>
          <t>Quỹ đầu tư phát triển</t>
        </is>
      </c>
      <c r="C75" t="inlineStr">
        <is>
          <t>equity</t>
        </is>
      </c>
      <c r="D75" t="inlineStr">
        <is>
          <t>development_fund</t>
        </is>
      </c>
    </row>
    <row r="76">
      <c r="A76" t="inlineStr">
        <is>
          <t>418</t>
        </is>
      </c>
      <c r="B76" t="inlineStr">
        <is>
          <t>Các quỹ khác thuộc vốn chủ sở hữu</t>
        </is>
      </c>
      <c r="C76" t="inlineStr">
        <is>
          <t>equity</t>
        </is>
      </c>
      <c r="D76" t="inlineStr">
        <is>
          <t>other_equity_reserves</t>
        </is>
      </c>
    </row>
    <row r="77">
      <c r="A77" t="inlineStr">
        <is>
          <t>419</t>
        </is>
      </c>
      <c r="B77" t="inlineStr">
        <is>
          <t>Cổ phiếu mua lại của chính mình</t>
        </is>
      </c>
      <c r="C77" t="inlineStr">
        <is>
          <t>equity</t>
        </is>
      </c>
      <c r="D77" t="inlineStr">
        <is>
          <t>treasury_stock</t>
        </is>
      </c>
    </row>
    <row r="78">
      <c r="A78" t="inlineStr">
        <is>
          <t>421</t>
        </is>
      </c>
      <c r="B78" t="inlineStr">
        <is>
          <t>Lợi nhuận sau thuế chưa phân phối</t>
        </is>
      </c>
      <c r="C78" t="inlineStr">
        <is>
          <t>equity</t>
        </is>
      </c>
      <c r="D78" t="inlineStr">
        <is>
          <t>retained_earnings</t>
        </is>
      </c>
    </row>
    <row r="79">
      <c r="A79" t="inlineStr">
        <is>
          <t>511</t>
        </is>
      </c>
      <c r="B79" t="inlineStr">
        <is>
          <t>Doanh thu bán hàng và cung cấp dịch vụ</t>
        </is>
      </c>
      <c r="C79" t="inlineStr">
        <is>
          <t>revenue</t>
        </is>
      </c>
      <c r="D79" t="inlineStr">
        <is>
          <t>revenue</t>
        </is>
      </c>
    </row>
    <row r="80">
      <c r="A80" t="inlineStr">
        <is>
          <t>515</t>
        </is>
      </c>
      <c r="B80" t="inlineStr">
        <is>
          <t>Doanh thu hoạt động tài chính</t>
        </is>
      </c>
      <c r="C80" t="inlineStr">
        <is>
          <t>revenue</t>
        </is>
      </c>
      <c r="D80" t="inlineStr">
        <is>
          <t>financial_income</t>
        </is>
      </c>
    </row>
    <row r="81">
      <c r="A81" t="inlineStr">
        <is>
          <t>521</t>
        </is>
      </c>
      <c r="B81" t="inlineStr">
        <is>
          <t>Các khoản giảm trừ doanh thu</t>
        </is>
      </c>
      <c r="C81" t="inlineStr">
        <is>
          <t>revenue</t>
        </is>
      </c>
      <c r="D81" t="inlineStr">
        <is>
          <t>revenue_deductions</t>
        </is>
      </c>
    </row>
    <row r="82">
      <c r="A82" t="inlineStr">
        <is>
          <t>621</t>
        </is>
      </c>
      <c r="B82" t="inlineStr">
        <is>
          <t>Chi phí nguyên liệu, vật liệu trực tiếp</t>
        </is>
      </c>
      <c r="C82" t="inlineStr">
        <is>
          <t>expense</t>
        </is>
      </c>
      <c r="D82" t="inlineStr">
        <is>
          <t>direct_materials</t>
        </is>
      </c>
    </row>
    <row r="83">
      <c r="A83" t="inlineStr">
        <is>
          <t>622</t>
        </is>
      </c>
      <c r="B83" t="inlineStr">
        <is>
          <t>Chi phí nhân công trực tiếp</t>
        </is>
      </c>
      <c r="C83" t="inlineStr">
        <is>
          <t>expense</t>
        </is>
      </c>
      <c r="D83" t="inlineStr">
        <is>
          <t>direct_labor</t>
        </is>
      </c>
    </row>
    <row r="84">
      <c r="A84" t="inlineStr">
        <is>
          <t>623</t>
        </is>
      </c>
      <c r="B84" t="inlineStr">
        <is>
          <t>Chi phí sử dụng máy thi công</t>
        </is>
      </c>
      <c r="C84" t="inlineStr">
        <is>
          <t>expense</t>
        </is>
      </c>
      <c r="D84" t="inlineStr">
        <is>
          <t>construction_equipment_cost</t>
        </is>
      </c>
    </row>
    <row r="85">
      <c r="A85" t="inlineStr">
        <is>
          <t>627</t>
        </is>
      </c>
      <c r="B85" t="inlineStr">
        <is>
          <t>Chi phí sản xuất chung</t>
        </is>
      </c>
      <c r="C85" t="inlineStr">
        <is>
          <t>expense</t>
        </is>
      </c>
      <c r="D85" t="inlineStr">
        <is>
          <t>manufacturing_overhead</t>
        </is>
      </c>
    </row>
    <row r="86">
      <c r="A86" t="inlineStr">
        <is>
          <t>632</t>
        </is>
      </c>
      <c r="B86" t="inlineStr">
        <is>
          <t>Giá vốn hàng bán</t>
        </is>
      </c>
      <c r="C86" t="inlineStr">
        <is>
          <t>expense</t>
        </is>
      </c>
      <c r="D86" t="inlineStr">
        <is>
          <t>cogs</t>
        </is>
      </c>
    </row>
    <row r="87">
      <c r="A87" t="inlineStr">
        <is>
          <t>635</t>
        </is>
      </c>
      <c r="B87" t="inlineStr">
        <is>
          <t>Chi phí tài chính</t>
        </is>
      </c>
      <c r="C87" t="inlineStr">
        <is>
          <t>expense</t>
        </is>
      </c>
      <c r="D87" t="inlineStr">
        <is>
          <t>interest_expense</t>
        </is>
      </c>
    </row>
    <row r="88">
      <c r="A88" t="inlineStr">
        <is>
          <t>641</t>
        </is>
      </c>
      <c r="B88" t="inlineStr">
        <is>
          <t>Chi phí bán hàng</t>
        </is>
      </c>
      <c r="C88" t="inlineStr">
        <is>
          <t>expense</t>
        </is>
      </c>
      <c r="D88" t="inlineStr">
        <is>
          <t>selling_expense</t>
        </is>
      </c>
    </row>
    <row r="89">
      <c r="A89" t="inlineStr">
        <is>
          <t>642</t>
        </is>
      </c>
      <c r="B89" t="inlineStr">
        <is>
          <t>Chi phí quản lý doanh nghiệp</t>
        </is>
      </c>
      <c r="C89" t="inlineStr">
        <is>
          <t>expense</t>
        </is>
      </c>
      <c r="D89" t="inlineStr">
        <is>
          <t>admin_expense</t>
        </is>
      </c>
    </row>
    <row r="90">
      <c r="A90" t="inlineStr">
        <is>
          <t>711</t>
        </is>
      </c>
      <c r="B90" t="inlineStr">
        <is>
          <t>Thu nhập khác</t>
        </is>
      </c>
      <c r="C90" t="inlineStr">
        <is>
          <t>revenue</t>
        </is>
      </c>
      <c r="D90" t="inlineStr">
        <is>
          <t>other_income</t>
        </is>
      </c>
    </row>
    <row r="91">
      <c r="A91" t="inlineStr">
        <is>
          <t>811</t>
        </is>
      </c>
      <c r="B91" t="inlineStr">
        <is>
          <t>Chi phí khác</t>
        </is>
      </c>
      <c r="C91" t="inlineStr">
        <is>
          <t>expense</t>
        </is>
      </c>
      <c r="D91" t="inlineStr">
        <is>
          <t>other_expense</t>
        </is>
      </c>
    </row>
    <row r="92">
      <c r="A92" t="inlineStr">
        <is>
          <t>821</t>
        </is>
      </c>
      <c r="B92" t="inlineStr">
        <is>
          <t>Chi phí thuế thu nhập doanh nghiệp</t>
        </is>
      </c>
      <c r="C92" t="inlineStr">
        <is>
          <t>expense</t>
        </is>
      </c>
      <c r="D92" t="inlineStr">
        <is>
          <t>tax</t>
        </is>
      </c>
    </row>
    <row r="93">
      <c r="A93" t="inlineStr">
        <is>
          <t>911</t>
        </is>
      </c>
      <c r="B93" t="inlineStr">
        <is>
          <t>Xác định kết quả kinh doanh</t>
        </is>
      </c>
      <c r="C93" t="inlineStr">
        <is>
          <t>expense</t>
        </is>
      </c>
      <c r="D93" t="inlineStr">
        <is>
          <t>—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2" customWidth="1" min="3" max="3"/>
    <col width="24" customWidth="1" min="4" max="4"/>
    <col width="28" customWidth="1" min="5" max="5"/>
    <col width="14" customWidth="1" min="6" max="6"/>
    <col width="28" customWidth="1" min="7" max="7"/>
  </cols>
  <sheetData>
    <row r="1">
      <c r="A1" s="1" t="inlineStr">
        <is>
          <t>COA Mapping — Canonical ↔ TT99/2025 — Sava Industrial Co.Ltd</t>
        </is>
      </c>
    </row>
    <row r="2">
      <c r="A2" s="13" t="inlineStr">
        <is>
          <t>Nguồn: Thông tư 99/2025/TT-BTC Phụ lục II — Phần A Danh mục tài khoản kế toán | Hiệu lực: 2026-01-01 | 71 TK cấp 1</t>
        </is>
      </c>
    </row>
    <row r="4">
      <c r="A4" s="14" t="inlineStr">
        <is>
          <t>TT99 Code</t>
        </is>
      </c>
      <c r="B4" s="14" t="inlineStr">
        <is>
          <t>Account Name (VI)</t>
        </is>
      </c>
      <c r="C4" s="14" t="inlineStr">
        <is>
          <t>Type</t>
        </is>
      </c>
      <c r="D4" s="14" t="inlineStr">
        <is>
          <t>Canonical ID</t>
        </is>
      </c>
      <c r="E4" s="14" t="inlineStr">
        <is>
          <t>Model Line Item (EN)</t>
        </is>
      </c>
      <c r="F4" s="14" t="inlineStr">
        <is>
          <t>Used in Demo #1</t>
        </is>
      </c>
      <c r="G4" s="14" t="inlineStr">
        <is>
          <t>Notes</t>
        </is>
      </c>
    </row>
    <row r="5">
      <c r="A5" t="inlineStr">
        <is>
          <t>111</t>
        </is>
      </c>
      <c r="B5" t="inlineStr">
        <is>
          <t>Tiền mặt</t>
        </is>
      </c>
      <c r="C5" t="inlineStr">
        <is>
          <t>asset</t>
        </is>
      </c>
      <c r="D5" t="inlineStr">
        <is>
          <t>cash</t>
        </is>
      </c>
      <c r="E5" t="inlineStr">
        <is>
          <t>Cash</t>
        </is>
      </c>
      <c r="F5" t="inlineStr">
        <is>
          <t>Yes</t>
        </is>
      </c>
      <c r="G5" t="inlineStr">
        <is>
          <t>Mapped on IS/BS/CFS</t>
        </is>
      </c>
    </row>
    <row r="6">
      <c r="A6" t="inlineStr">
        <is>
          <t>112</t>
        </is>
      </c>
      <c r="B6" t="inlineStr">
        <is>
          <t>Tiền gửi không kỳ hạn</t>
        </is>
      </c>
      <c r="C6" t="inlineStr">
        <is>
          <t>asset</t>
        </is>
      </c>
      <c r="D6" t="inlineStr">
        <is>
          <t>cash</t>
        </is>
      </c>
      <c r="E6" t="inlineStr">
        <is>
          <t>Cash</t>
        </is>
      </c>
      <c r="F6" t="inlineStr">
        <is>
          <t>Yes</t>
        </is>
      </c>
      <c r="G6" t="inlineStr">
        <is>
          <t>Mapped on IS/BS/CFS</t>
        </is>
      </c>
    </row>
    <row r="7">
      <c r="A7" t="inlineStr">
        <is>
          <t>113</t>
        </is>
      </c>
      <c r="B7" t="inlineStr">
        <is>
          <t>Tiền đang chuyển</t>
        </is>
      </c>
      <c r="C7" t="inlineStr">
        <is>
          <t>asset</t>
        </is>
      </c>
      <c r="D7" t="inlineStr">
        <is>
          <t>cash_in_transit</t>
        </is>
      </c>
      <c r="E7" t="inlineStr">
        <is>
          <t>—</t>
        </is>
      </c>
      <c r="F7" t="inlineStr"/>
      <c r="G7" t="inlineStr"/>
    </row>
    <row r="8">
      <c r="A8" t="inlineStr">
        <is>
          <t>121</t>
        </is>
      </c>
      <c r="B8" t="inlineStr">
        <is>
          <t>Chứng khoán kinh doanh</t>
        </is>
      </c>
      <c r="C8" t="inlineStr">
        <is>
          <t>asset</t>
        </is>
      </c>
      <c r="D8" t="inlineStr">
        <is>
          <t>trading_securities</t>
        </is>
      </c>
      <c r="E8" t="inlineStr">
        <is>
          <t>—</t>
        </is>
      </c>
      <c r="F8" t="inlineStr"/>
      <c r="G8" t="inlineStr"/>
    </row>
    <row r="9">
      <c r="A9" t="inlineStr">
        <is>
          <t>128</t>
        </is>
      </c>
      <c r="B9" t="inlineStr">
        <is>
          <t>Đầu tư nắm giữ đến ngày đáo hạn</t>
        </is>
      </c>
      <c r="C9" t="inlineStr">
        <is>
          <t>asset</t>
        </is>
      </c>
      <c r="D9" t="inlineStr">
        <is>
          <t>held_to_maturity_investments</t>
        </is>
      </c>
      <c r="E9" t="inlineStr">
        <is>
          <t>—</t>
        </is>
      </c>
      <c r="F9" t="inlineStr"/>
      <c r="G9" t="inlineStr"/>
    </row>
    <row r="10">
      <c r="A10" t="inlineStr">
        <is>
          <t>131</t>
        </is>
      </c>
      <c r="B10" t="inlineStr">
        <is>
          <t>Phải thu của khách hàng</t>
        </is>
      </c>
      <c r="C10" t="inlineStr">
        <is>
          <t>asset</t>
        </is>
      </c>
      <c r="D10" t="inlineStr">
        <is>
          <t>ar</t>
        </is>
      </c>
      <c r="E10" t="inlineStr">
        <is>
          <t>Accounts Receivable</t>
        </is>
      </c>
      <c r="F10" t="inlineStr">
        <is>
          <t>Yes</t>
        </is>
      </c>
      <c r="G10" t="inlineStr">
        <is>
          <t>Mapped on IS/BS/CFS</t>
        </is>
      </c>
    </row>
    <row r="11">
      <c r="A11" t="inlineStr">
        <is>
          <t>133</t>
        </is>
      </c>
      <c r="B11" t="inlineStr">
        <is>
          <t>Thuế GTGT được khấu trừ</t>
        </is>
      </c>
      <c r="C11" t="inlineStr">
        <is>
          <t>asset</t>
        </is>
      </c>
      <c r="D11" t="inlineStr">
        <is>
          <t>vat_input</t>
        </is>
      </c>
      <c r="E11" t="inlineStr">
        <is>
          <t>—</t>
        </is>
      </c>
      <c r="F11" t="inlineStr"/>
      <c r="G11" t="inlineStr"/>
    </row>
    <row r="12">
      <c r="A12" t="inlineStr">
        <is>
          <t>136</t>
        </is>
      </c>
      <c r="B12" t="inlineStr">
        <is>
          <t>Phải thu nội bộ</t>
        </is>
      </c>
      <c r="C12" t="inlineStr">
        <is>
          <t>asset</t>
        </is>
      </c>
      <c r="D12" t="inlineStr">
        <is>
          <t>intercompany_receivable</t>
        </is>
      </c>
      <c r="E12" t="inlineStr">
        <is>
          <t>—</t>
        </is>
      </c>
      <c r="F12" t="inlineStr"/>
      <c r="G12" t="inlineStr"/>
    </row>
    <row r="13">
      <c r="A13" t="inlineStr">
        <is>
          <t>138</t>
        </is>
      </c>
      <c r="B13" t="inlineStr">
        <is>
          <t>Phải thu khác</t>
        </is>
      </c>
      <c r="C13" t="inlineStr">
        <is>
          <t>asset</t>
        </is>
      </c>
      <c r="D13" t="inlineStr">
        <is>
          <t>other_receivables</t>
        </is>
      </c>
      <c r="E13" t="inlineStr">
        <is>
          <t>—</t>
        </is>
      </c>
      <c r="F13" t="inlineStr"/>
      <c r="G13" t="inlineStr"/>
    </row>
    <row r="14">
      <c r="A14" t="inlineStr">
        <is>
          <t>141</t>
        </is>
      </c>
      <c r="B14" t="inlineStr">
        <is>
          <t>Tạm ứng</t>
        </is>
      </c>
      <c r="C14" t="inlineStr">
        <is>
          <t>asset</t>
        </is>
      </c>
      <c r="D14" t="inlineStr">
        <is>
          <t>advances</t>
        </is>
      </c>
      <c r="E14" t="inlineStr">
        <is>
          <t>—</t>
        </is>
      </c>
      <c r="F14" t="inlineStr"/>
      <c r="G14" t="inlineStr"/>
    </row>
    <row r="15">
      <c r="A15" t="inlineStr">
        <is>
          <t>151</t>
        </is>
      </c>
      <c r="B15" t="inlineStr">
        <is>
          <t>Hàng mua đang đi đường</t>
        </is>
      </c>
      <c r="C15" t="inlineStr">
        <is>
          <t>asset</t>
        </is>
      </c>
      <c r="D15" t="inlineStr">
        <is>
          <t>goods_in_transit</t>
        </is>
      </c>
      <c r="E15" t="inlineStr">
        <is>
          <t>—</t>
        </is>
      </c>
      <c r="F15" t="inlineStr"/>
      <c r="G15" t="inlineStr"/>
    </row>
    <row r="16">
      <c r="A16" t="inlineStr">
        <is>
          <t>152</t>
        </is>
      </c>
      <c r="B16" t="inlineStr">
        <is>
          <t>Nguyên liệu, vật liệu</t>
        </is>
      </c>
      <c r="C16" t="inlineStr">
        <is>
          <t>asset</t>
        </is>
      </c>
      <c r="D16" t="inlineStr">
        <is>
          <t>raw_materials</t>
        </is>
      </c>
      <c r="E16" t="inlineStr">
        <is>
          <t>Inventory</t>
        </is>
      </c>
      <c r="F16" t="inlineStr">
        <is>
          <t>Yes</t>
        </is>
      </c>
      <c r="G16" t="inlineStr">
        <is>
          <t>Mapped on IS/BS/CFS</t>
        </is>
      </c>
    </row>
    <row r="17">
      <c r="A17" t="inlineStr">
        <is>
          <t>153</t>
        </is>
      </c>
      <c r="B17" t="inlineStr">
        <is>
          <t>Công cụ, dụng cụ</t>
        </is>
      </c>
      <c r="C17" t="inlineStr">
        <is>
          <t>asset</t>
        </is>
      </c>
      <c r="D17" t="inlineStr">
        <is>
          <t>supplies</t>
        </is>
      </c>
      <c r="E17" t="inlineStr">
        <is>
          <t>—</t>
        </is>
      </c>
      <c r="F17" t="inlineStr"/>
      <c r="G17" t="inlineStr"/>
    </row>
    <row r="18">
      <c r="A18" t="inlineStr">
        <is>
          <t>154</t>
        </is>
      </c>
      <c r="B18" t="inlineStr">
        <is>
          <t>Chi phí sản xuất, kinh doanh dở dang</t>
        </is>
      </c>
      <c r="C18" t="inlineStr">
        <is>
          <t>asset</t>
        </is>
      </c>
      <c r="D18" t="inlineStr">
        <is>
          <t>wip</t>
        </is>
      </c>
      <c r="E18" t="inlineStr">
        <is>
          <t>—</t>
        </is>
      </c>
      <c r="F18" t="inlineStr"/>
      <c r="G18" t="inlineStr"/>
    </row>
    <row r="19">
      <c r="A19" t="inlineStr">
        <is>
          <t>155</t>
        </is>
      </c>
      <c r="B19" t="inlineStr">
        <is>
          <t>Sản phẩm</t>
        </is>
      </c>
      <c r="C19" t="inlineStr">
        <is>
          <t>asset</t>
        </is>
      </c>
      <c r="D19" t="inlineStr">
        <is>
          <t>finished_goods</t>
        </is>
      </c>
      <c r="E19" t="inlineStr">
        <is>
          <t>—</t>
        </is>
      </c>
      <c r="F19" t="inlineStr"/>
      <c r="G19" t="inlineStr"/>
    </row>
    <row r="20">
      <c r="A20" t="inlineStr">
        <is>
          <t>156</t>
        </is>
      </c>
      <c r="B20" t="inlineStr">
        <is>
          <t>Hàng hóa</t>
        </is>
      </c>
      <c r="C20" t="inlineStr">
        <is>
          <t>asset</t>
        </is>
      </c>
      <c r="D20" t="inlineStr">
        <is>
          <t>inventory</t>
        </is>
      </c>
      <c r="E20" t="inlineStr">
        <is>
          <t>—</t>
        </is>
      </c>
      <c r="F20" t="inlineStr"/>
      <c r="G20" t="inlineStr"/>
    </row>
    <row r="21">
      <c r="A21" t="inlineStr">
        <is>
          <t>157</t>
        </is>
      </c>
      <c r="B21" t="inlineStr">
        <is>
          <t>Hàng gửi đi bán</t>
        </is>
      </c>
      <c r="C21" t="inlineStr">
        <is>
          <t>asset</t>
        </is>
      </c>
      <c r="D21" t="inlineStr">
        <is>
          <t>consignment_inventory</t>
        </is>
      </c>
      <c r="E21" t="inlineStr">
        <is>
          <t>—</t>
        </is>
      </c>
      <c r="F21" t="inlineStr"/>
      <c r="G21" t="inlineStr"/>
    </row>
    <row r="22">
      <c r="A22" t="inlineStr">
        <is>
          <t>158</t>
        </is>
      </c>
      <c r="B22" t="inlineStr">
        <is>
          <t>Nguyên liệu, vật tư tại kho bảo thuế</t>
        </is>
      </c>
      <c r="C22" t="inlineStr">
        <is>
          <t>asset</t>
        </is>
      </c>
      <c r="D22" t="inlineStr">
        <is>
          <t>bonded_inventory</t>
        </is>
      </c>
      <c r="E22" t="inlineStr">
        <is>
          <t>—</t>
        </is>
      </c>
      <c r="F22" t="inlineStr"/>
      <c r="G22" t="inlineStr"/>
    </row>
    <row r="23">
      <c r="A23" t="inlineStr">
        <is>
          <t>171</t>
        </is>
      </c>
      <c r="B23" t="inlineStr">
        <is>
          <t>Giao dịch mua, bán lại trái phiếu chính phủ</t>
        </is>
      </c>
      <c r="C23" t="inlineStr">
        <is>
          <t>asset</t>
        </is>
      </c>
      <c r="D23" t="inlineStr">
        <is>
          <t>gov_bond_repo</t>
        </is>
      </c>
      <c r="E23" t="inlineStr">
        <is>
          <t>—</t>
        </is>
      </c>
      <c r="F23" t="inlineStr"/>
      <c r="G23" t="inlineStr"/>
    </row>
    <row r="24">
      <c r="A24" t="inlineStr">
        <is>
          <t>211</t>
        </is>
      </c>
      <c r="B24" t="inlineStr">
        <is>
          <t>Tài sản cố định hữu hình</t>
        </is>
      </c>
      <c r="C24" t="inlineStr">
        <is>
          <t>asset</t>
        </is>
      </c>
      <c r="D24" t="inlineStr">
        <is>
          <t>ppe</t>
        </is>
      </c>
      <c r="E24" t="inlineStr">
        <is>
          <t>PP&amp;E — Net</t>
        </is>
      </c>
      <c r="F24" t="inlineStr">
        <is>
          <t>Yes</t>
        </is>
      </c>
      <c r="G24" t="inlineStr">
        <is>
          <t>Mapped on IS/BS/CFS</t>
        </is>
      </c>
    </row>
    <row r="25">
      <c r="A25" t="inlineStr">
        <is>
          <t>212</t>
        </is>
      </c>
      <c r="B25" t="inlineStr">
        <is>
          <t>Tài sản cố định thuê tài chính</t>
        </is>
      </c>
      <c r="C25" t="inlineStr">
        <is>
          <t>asset</t>
        </is>
      </c>
      <c r="D25" t="inlineStr">
        <is>
          <t>finance_lease_assets</t>
        </is>
      </c>
      <c r="E25" t="inlineStr">
        <is>
          <t>—</t>
        </is>
      </c>
      <c r="F25" t="inlineStr"/>
      <c r="G25" t="inlineStr"/>
    </row>
    <row r="26">
      <c r="A26" t="inlineStr">
        <is>
          <t>213</t>
        </is>
      </c>
      <c r="B26" t="inlineStr">
        <is>
          <t>Tài sản cố định vô hình</t>
        </is>
      </c>
      <c r="C26" t="inlineStr">
        <is>
          <t>asset</t>
        </is>
      </c>
      <c r="D26" t="inlineStr">
        <is>
          <t>intangible_assets</t>
        </is>
      </c>
      <c r="E26" t="inlineStr">
        <is>
          <t>—</t>
        </is>
      </c>
      <c r="F26" t="inlineStr"/>
      <c r="G26" t="inlineStr"/>
    </row>
    <row r="27">
      <c r="A27" t="inlineStr">
        <is>
          <t>214</t>
        </is>
      </c>
      <c r="B27" t="inlineStr">
        <is>
          <t>Hao mòn tài sản cố định</t>
        </is>
      </c>
      <c r="C27" t="inlineStr">
        <is>
          <t>asset</t>
        </is>
      </c>
      <c r="D27" t="inlineStr">
        <is>
          <t>accumulated_depreciation</t>
        </is>
      </c>
      <c r="E27" t="inlineStr">
        <is>
          <t>—</t>
        </is>
      </c>
      <c r="F27" t="inlineStr"/>
      <c r="G27" t="inlineStr"/>
    </row>
    <row r="28">
      <c r="A28" t="inlineStr">
        <is>
          <t>215</t>
        </is>
      </c>
      <c r="B28" t="inlineStr">
        <is>
          <t>Tài sản sinh học</t>
        </is>
      </c>
      <c r="C28" t="inlineStr">
        <is>
          <t>asset</t>
        </is>
      </c>
      <c r="D28" t="inlineStr">
        <is>
          <t>biological_assets</t>
        </is>
      </c>
      <c r="E28" t="inlineStr">
        <is>
          <t>—</t>
        </is>
      </c>
      <c r="F28" t="inlineStr"/>
      <c r="G28" t="inlineStr">
        <is>
          <t>TK mới TT99 (vs TT200)</t>
        </is>
      </c>
    </row>
    <row r="29">
      <c r="A29" t="inlineStr">
        <is>
          <t>217</t>
        </is>
      </c>
      <c r="B29" t="inlineStr">
        <is>
          <t>Bất động sản đầu tư</t>
        </is>
      </c>
      <c r="C29" t="inlineStr">
        <is>
          <t>asset</t>
        </is>
      </c>
      <c r="D29" t="inlineStr">
        <is>
          <t>investment_property</t>
        </is>
      </c>
      <c r="E29" t="inlineStr">
        <is>
          <t>—</t>
        </is>
      </c>
      <c r="F29" t="inlineStr"/>
      <c r="G29" t="inlineStr"/>
    </row>
    <row r="30">
      <c r="A30" t="inlineStr">
        <is>
          <t>221</t>
        </is>
      </c>
      <c r="B30" t="inlineStr">
        <is>
          <t>Đầu tư vào công ty con</t>
        </is>
      </c>
      <c r="C30" t="inlineStr">
        <is>
          <t>asset</t>
        </is>
      </c>
      <c r="D30" t="inlineStr">
        <is>
          <t>investment_subsidiary</t>
        </is>
      </c>
      <c r="E30" t="inlineStr">
        <is>
          <t>—</t>
        </is>
      </c>
      <c r="F30" t="inlineStr"/>
      <c r="G30" t="inlineStr"/>
    </row>
    <row r="31">
      <c r="A31" t="inlineStr">
        <is>
          <t>222</t>
        </is>
      </c>
      <c r="B31" t="inlineStr">
        <is>
          <t>Đầu tư vào công ty liên doanh, liên kết</t>
        </is>
      </c>
      <c r="C31" t="inlineStr">
        <is>
          <t>asset</t>
        </is>
      </c>
      <c r="D31" t="inlineStr">
        <is>
          <t>investment_associates</t>
        </is>
      </c>
      <c r="E31" t="inlineStr">
        <is>
          <t>—</t>
        </is>
      </c>
      <c r="F31" t="inlineStr"/>
      <c r="G31" t="inlineStr"/>
    </row>
    <row r="32">
      <c r="A32" t="inlineStr">
        <is>
          <t>228</t>
        </is>
      </c>
      <c r="B32" t="inlineStr">
        <is>
          <t>Đầu tư khác</t>
        </is>
      </c>
      <c r="C32" t="inlineStr">
        <is>
          <t>asset</t>
        </is>
      </c>
      <c r="D32" t="inlineStr">
        <is>
          <t>other_investments</t>
        </is>
      </c>
      <c r="E32" t="inlineStr">
        <is>
          <t>—</t>
        </is>
      </c>
      <c r="F32" t="inlineStr"/>
      <c r="G32" t="inlineStr"/>
    </row>
    <row r="33">
      <c r="A33" t="inlineStr">
        <is>
          <t>229</t>
        </is>
      </c>
      <c r="B33" t="inlineStr">
        <is>
          <t>Dự phòng tổn thất tài sản</t>
        </is>
      </c>
      <c r="C33" t="inlineStr">
        <is>
          <t>asset</t>
        </is>
      </c>
      <c r="D33" t="inlineStr">
        <is>
          <t>asset_provisions</t>
        </is>
      </c>
      <c r="E33" t="inlineStr">
        <is>
          <t>—</t>
        </is>
      </c>
      <c r="F33" t="inlineStr"/>
      <c r="G33" t="inlineStr"/>
    </row>
    <row r="34">
      <c r="A34" t="inlineStr">
        <is>
          <t>241</t>
        </is>
      </c>
      <c r="B34" t="inlineStr">
        <is>
          <t>Xây dựng cơ bản dở dang</t>
        </is>
      </c>
      <c r="C34" t="inlineStr">
        <is>
          <t>asset</t>
        </is>
      </c>
      <c r="D34" t="inlineStr">
        <is>
          <t>cip</t>
        </is>
      </c>
      <c r="E34" t="inlineStr">
        <is>
          <t>—</t>
        </is>
      </c>
      <c r="F34" t="inlineStr"/>
      <c r="G34" t="inlineStr"/>
    </row>
    <row r="35">
      <c r="A35" t="inlineStr">
        <is>
          <t>242</t>
        </is>
      </c>
      <c r="B35" t="inlineStr">
        <is>
          <t>Chi phí chờ phân bổ</t>
        </is>
      </c>
      <c r="C35" t="inlineStr">
        <is>
          <t>asset</t>
        </is>
      </c>
      <c r="D35" t="inlineStr">
        <is>
          <t>deferred_expenses</t>
        </is>
      </c>
      <c r="E35" t="inlineStr">
        <is>
          <t>—</t>
        </is>
      </c>
      <c r="F35" t="inlineStr"/>
      <c r="G35" t="inlineStr"/>
    </row>
    <row r="36">
      <c r="A36" t="inlineStr">
        <is>
          <t>243</t>
        </is>
      </c>
      <c r="B36" t="inlineStr">
        <is>
          <t>Tài sản thuế thu nhập hoãn lại</t>
        </is>
      </c>
      <c r="C36" t="inlineStr">
        <is>
          <t>asset</t>
        </is>
      </c>
      <c r="D36" t="inlineStr">
        <is>
          <t>deferred_tax_asset</t>
        </is>
      </c>
      <c r="E36" t="inlineStr">
        <is>
          <t>—</t>
        </is>
      </c>
      <c r="F36" t="inlineStr"/>
      <c r="G36" t="inlineStr"/>
    </row>
    <row r="37">
      <c r="A37" t="inlineStr">
        <is>
          <t>244</t>
        </is>
      </c>
      <c r="B37" t="inlineStr">
        <is>
          <t>Ký quỹ, ký cược</t>
        </is>
      </c>
      <c r="C37" t="inlineStr">
        <is>
          <t>asset</t>
        </is>
      </c>
      <c r="D37" t="inlineStr">
        <is>
          <t>deposits_held</t>
        </is>
      </c>
      <c r="E37" t="inlineStr">
        <is>
          <t>—</t>
        </is>
      </c>
      <c r="F37" t="inlineStr"/>
      <c r="G37" t="inlineStr"/>
    </row>
    <row r="38">
      <c r="A38" t="inlineStr">
        <is>
          <t>331</t>
        </is>
      </c>
      <c r="B38" t="inlineStr">
        <is>
          <t>Phải trả cho người bán</t>
        </is>
      </c>
      <c r="C38" t="inlineStr">
        <is>
          <t>liability</t>
        </is>
      </c>
      <c r="D38" t="inlineStr">
        <is>
          <t>ap</t>
        </is>
      </c>
      <c r="E38" t="inlineStr">
        <is>
          <t>Accounts Payable</t>
        </is>
      </c>
      <c r="F38" t="inlineStr">
        <is>
          <t>Yes</t>
        </is>
      </c>
      <c r="G38" t="inlineStr">
        <is>
          <t>Mapped on IS/BS/CFS</t>
        </is>
      </c>
    </row>
    <row r="39">
      <c r="A39" t="inlineStr">
        <is>
          <t>332</t>
        </is>
      </c>
      <c r="B39" t="inlineStr">
        <is>
          <t>Phải trả cổ tức, lợi nhuận</t>
        </is>
      </c>
      <c r="C39" t="inlineStr">
        <is>
          <t>liability</t>
        </is>
      </c>
      <c r="D39" t="inlineStr">
        <is>
          <t>dividend_payable</t>
        </is>
      </c>
      <c r="E39" t="inlineStr">
        <is>
          <t>Dividends Paid</t>
        </is>
      </c>
      <c r="F39" t="inlineStr">
        <is>
          <t>Yes</t>
        </is>
      </c>
      <c r="G39" t="inlineStr">
        <is>
          <t>TK mới TT99 (vs TT200); Mapped on IS/BS/CFS</t>
        </is>
      </c>
    </row>
    <row r="40">
      <c r="A40" t="inlineStr">
        <is>
          <t>333</t>
        </is>
      </c>
      <c r="B40" t="inlineStr">
        <is>
          <t>Thuế và các khoản phải nộp Nhà nước</t>
        </is>
      </c>
      <c r="C40" t="inlineStr">
        <is>
          <t>liability</t>
        </is>
      </c>
      <c r="D40" t="inlineStr">
        <is>
          <t>taxes_payable</t>
        </is>
      </c>
      <c r="E40" t="inlineStr">
        <is>
          <t>—</t>
        </is>
      </c>
      <c r="F40" t="inlineStr"/>
      <c r="G40" t="inlineStr"/>
    </row>
    <row r="41">
      <c r="A41" t="inlineStr">
        <is>
          <t>334</t>
        </is>
      </c>
      <c r="B41" t="inlineStr">
        <is>
          <t>Phải trả người lao động</t>
        </is>
      </c>
      <c r="C41" t="inlineStr">
        <is>
          <t>liability</t>
        </is>
      </c>
      <c r="D41" t="inlineStr">
        <is>
          <t>payroll_payable</t>
        </is>
      </c>
      <c r="E41" t="inlineStr">
        <is>
          <t>—</t>
        </is>
      </c>
      <c r="F41" t="inlineStr"/>
      <c r="G41" t="inlineStr"/>
    </row>
    <row r="42">
      <c r="A42" t="inlineStr">
        <is>
          <t>335</t>
        </is>
      </c>
      <c r="B42" t="inlineStr">
        <is>
          <t>Chi phí phải trả</t>
        </is>
      </c>
      <c r="C42" t="inlineStr">
        <is>
          <t>liability</t>
        </is>
      </c>
      <c r="D42" t="inlineStr">
        <is>
          <t>accrued_expenses</t>
        </is>
      </c>
      <c r="E42" t="inlineStr">
        <is>
          <t>—</t>
        </is>
      </c>
      <c r="F42" t="inlineStr"/>
      <c r="G42" t="inlineStr"/>
    </row>
    <row r="43">
      <c r="A43" t="inlineStr">
        <is>
          <t>336</t>
        </is>
      </c>
      <c r="B43" t="inlineStr">
        <is>
          <t>Phải trả nội bộ</t>
        </is>
      </c>
      <c r="C43" t="inlineStr">
        <is>
          <t>liability</t>
        </is>
      </c>
      <c r="D43" t="inlineStr">
        <is>
          <t>intercompany_payable</t>
        </is>
      </c>
      <c r="E43" t="inlineStr">
        <is>
          <t>—</t>
        </is>
      </c>
      <c r="F43" t="inlineStr"/>
      <c r="G43" t="inlineStr"/>
    </row>
    <row r="44">
      <c r="A44" t="inlineStr">
        <is>
          <t>337</t>
        </is>
      </c>
      <c r="B44" t="inlineStr">
        <is>
          <t>Thanh toán theo tiến độ hợp đồng xây dựng</t>
        </is>
      </c>
      <c r="C44" t="inlineStr">
        <is>
          <t>liability</t>
        </is>
      </c>
      <c r="D44" t="inlineStr">
        <is>
          <t>construction_billing</t>
        </is>
      </c>
      <c r="E44" t="inlineStr">
        <is>
          <t>—</t>
        </is>
      </c>
      <c r="F44" t="inlineStr"/>
      <c r="G44" t="inlineStr"/>
    </row>
    <row r="45">
      <c r="A45" t="inlineStr">
        <is>
          <t>338</t>
        </is>
      </c>
      <c r="B45" t="inlineStr">
        <is>
          <t>Phải trả, phải nộp khác</t>
        </is>
      </c>
      <c r="C45" t="inlineStr">
        <is>
          <t>liability</t>
        </is>
      </c>
      <c r="D45" t="inlineStr">
        <is>
          <t>other_payables</t>
        </is>
      </c>
      <c r="E45" t="inlineStr">
        <is>
          <t>—</t>
        </is>
      </c>
      <c r="F45" t="inlineStr"/>
      <c r="G45" t="inlineStr"/>
    </row>
    <row r="46">
      <c r="A46" t="inlineStr">
        <is>
          <t>341</t>
        </is>
      </c>
      <c r="B46" t="inlineStr">
        <is>
          <t>Vay và nợ thuê tài chính</t>
        </is>
      </c>
      <c r="C46" t="inlineStr">
        <is>
          <t>liability</t>
        </is>
      </c>
      <c r="D46" t="inlineStr">
        <is>
          <t>debt</t>
        </is>
      </c>
      <c r="E46" t="inlineStr">
        <is>
          <t>Debt</t>
        </is>
      </c>
      <c r="F46" t="inlineStr">
        <is>
          <t>Yes</t>
        </is>
      </c>
      <c r="G46" t="inlineStr">
        <is>
          <t>Mapped on IS/BS/CFS</t>
        </is>
      </c>
    </row>
    <row r="47">
      <c r="A47" t="inlineStr">
        <is>
          <t>343</t>
        </is>
      </c>
      <c r="B47" t="inlineStr">
        <is>
          <t>Trái phiếu phát hành</t>
        </is>
      </c>
      <c r="C47" t="inlineStr">
        <is>
          <t>liability</t>
        </is>
      </c>
      <c r="D47" t="inlineStr">
        <is>
          <t>bonds_payable</t>
        </is>
      </c>
      <c r="E47" t="inlineStr">
        <is>
          <t>—</t>
        </is>
      </c>
      <c r="F47" t="inlineStr"/>
      <c r="G47" t="inlineStr"/>
    </row>
    <row r="48">
      <c r="A48" t="inlineStr">
        <is>
          <t>344</t>
        </is>
      </c>
      <c r="B48" t="inlineStr">
        <is>
          <t>Nhận ký quỹ, ký cược</t>
        </is>
      </c>
      <c r="C48" t="inlineStr">
        <is>
          <t>liability</t>
        </is>
      </c>
      <c r="D48" t="inlineStr">
        <is>
          <t>deposits_received</t>
        </is>
      </c>
      <c r="E48" t="inlineStr">
        <is>
          <t>—</t>
        </is>
      </c>
      <c r="F48" t="inlineStr"/>
      <c r="G48" t="inlineStr"/>
    </row>
    <row r="49">
      <c r="A49" t="inlineStr">
        <is>
          <t>347</t>
        </is>
      </c>
      <c r="B49" t="inlineStr">
        <is>
          <t>Thuế thu nhập hoãn lại phải trả</t>
        </is>
      </c>
      <c r="C49" t="inlineStr">
        <is>
          <t>liability</t>
        </is>
      </c>
      <c r="D49" t="inlineStr">
        <is>
          <t>deferred_tax_liability</t>
        </is>
      </c>
      <c r="E49" t="inlineStr">
        <is>
          <t>—</t>
        </is>
      </c>
      <c r="F49" t="inlineStr"/>
      <c r="G49" t="inlineStr"/>
    </row>
    <row r="50">
      <c r="A50" t="inlineStr">
        <is>
          <t>352</t>
        </is>
      </c>
      <c r="B50" t="inlineStr">
        <is>
          <t>Dự phòng phải trả</t>
        </is>
      </c>
      <c r="C50" t="inlineStr">
        <is>
          <t>liability</t>
        </is>
      </c>
      <c r="D50" t="inlineStr">
        <is>
          <t>provisions</t>
        </is>
      </c>
      <c r="E50" t="inlineStr">
        <is>
          <t>—</t>
        </is>
      </c>
      <c r="F50" t="inlineStr"/>
      <c r="G50" t="inlineStr"/>
    </row>
    <row r="51">
      <c r="A51" t="inlineStr">
        <is>
          <t>353</t>
        </is>
      </c>
      <c r="B51" t="inlineStr">
        <is>
          <t>Quỹ khen thưởng, phúc lợi</t>
        </is>
      </c>
      <c r="C51" t="inlineStr">
        <is>
          <t>liability</t>
        </is>
      </c>
      <c r="D51" t="inlineStr">
        <is>
          <t>bonus_welfare_fund</t>
        </is>
      </c>
      <c r="E51" t="inlineStr">
        <is>
          <t>—</t>
        </is>
      </c>
      <c r="F51" t="inlineStr"/>
      <c r="G51" t="inlineStr"/>
    </row>
    <row r="52">
      <c r="A52" t="inlineStr">
        <is>
          <t>356</t>
        </is>
      </c>
      <c r="B52" t="inlineStr">
        <is>
          <t>Quỹ phát triển khoa học và công nghệ</t>
        </is>
      </c>
      <c r="C52" t="inlineStr">
        <is>
          <t>liability</t>
        </is>
      </c>
      <c r="D52" t="inlineStr">
        <is>
          <t>rd_fund</t>
        </is>
      </c>
      <c r="E52" t="inlineStr">
        <is>
          <t>—</t>
        </is>
      </c>
      <c r="F52" t="inlineStr"/>
      <c r="G52" t="inlineStr"/>
    </row>
    <row r="53">
      <c r="A53" t="inlineStr">
        <is>
          <t>357</t>
        </is>
      </c>
      <c r="B53" t="inlineStr">
        <is>
          <t>Quỹ bình ổn giá</t>
        </is>
      </c>
      <c r="C53" t="inlineStr">
        <is>
          <t>liability</t>
        </is>
      </c>
      <c r="D53" t="inlineStr">
        <is>
          <t>price_stabilization_fund</t>
        </is>
      </c>
      <c r="E53" t="inlineStr">
        <is>
          <t>—</t>
        </is>
      </c>
      <c r="F53" t="inlineStr"/>
      <c r="G53" t="inlineStr"/>
    </row>
    <row r="54">
      <c r="A54" t="inlineStr">
        <is>
          <t>411</t>
        </is>
      </c>
      <c r="B54" t="inlineStr">
        <is>
          <t>Vốn đầu tư của chủ sở hữu</t>
        </is>
      </c>
      <c r="C54" t="inlineStr">
        <is>
          <t>equity</t>
        </is>
      </c>
      <c r="D54" t="inlineStr">
        <is>
          <t>equity</t>
        </is>
      </c>
      <c r="E54" t="inlineStr">
        <is>
          <t>Common Stock</t>
        </is>
      </c>
      <c r="F54" t="inlineStr">
        <is>
          <t>Yes</t>
        </is>
      </c>
      <c r="G54" t="inlineStr">
        <is>
          <t>Mapped on IS/BS/CFS</t>
        </is>
      </c>
    </row>
    <row r="55">
      <c r="A55" t="inlineStr">
        <is>
          <t>412</t>
        </is>
      </c>
      <c r="B55" t="inlineStr">
        <is>
          <t>Chênh lệch đánh giá lại tài sản</t>
        </is>
      </c>
      <c r="C55" t="inlineStr">
        <is>
          <t>equity</t>
        </is>
      </c>
      <c r="D55" t="inlineStr">
        <is>
          <t>asset_revaluation_reserve</t>
        </is>
      </c>
      <c r="E55" t="inlineStr">
        <is>
          <t>—</t>
        </is>
      </c>
      <c r="F55" t="inlineStr"/>
      <c r="G55" t="inlineStr"/>
    </row>
    <row r="56">
      <c r="A56" t="inlineStr">
        <is>
          <t>413</t>
        </is>
      </c>
      <c r="B56" t="inlineStr">
        <is>
          <t>Chênh lệch tỷ giá hối đoái</t>
        </is>
      </c>
      <c r="C56" t="inlineStr">
        <is>
          <t>equity</t>
        </is>
      </c>
      <c r="D56" t="inlineStr">
        <is>
          <t>fx_translation_reserve</t>
        </is>
      </c>
      <c r="E56" t="inlineStr">
        <is>
          <t>—</t>
        </is>
      </c>
      <c r="F56" t="inlineStr"/>
      <c r="G56" t="inlineStr"/>
    </row>
    <row r="57">
      <c r="A57" t="inlineStr">
        <is>
          <t>414</t>
        </is>
      </c>
      <c r="B57" t="inlineStr">
        <is>
          <t>Quỹ đầu tư phát triển</t>
        </is>
      </c>
      <c r="C57" t="inlineStr">
        <is>
          <t>equity</t>
        </is>
      </c>
      <c r="D57" t="inlineStr">
        <is>
          <t>development_fund</t>
        </is>
      </c>
      <c r="E57" t="inlineStr">
        <is>
          <t>—</t>
        </is>
      </c>
      <c r="F57" t="inlineStr"/>
      <c r="G57" t="inlineStr"/>
    </row>
    <row r="58">
      <c r="A58" t="inlineStr">
        <is>
          <t>418</t>
        </is>
      </c>
      <c r="B58" t="inlineStr">
        <is>
          <t>Các quỹ khác thuộc vốn chủ sở hữu</t>
        </is>
      </c>
      <c r="C58" t="inlineStr">
        <is>
          <t>equity</t>
        </is>
      </c>
      <c r="D58" t="inlineStr">
        <is>
          <t>other_equity_reserves</t>
        </is>
      </c>
      <c r="E58" t="inlineStr">
        <is>
          <t>—</t>
        </is>
      </c>
      <c r="F58" t="inlineStr"/>
      <c r="G58" t="inlineStr"/>
    </row>
    <row r="59">
      <c r="A59" t="inlineStr">
        <is>
          <t>419</t>
        </is>
      </c>
      <c r="B59" t="inlineStr">
        <is>
          <t>Cổ phiếu mua lại của chính mình</t>
        </is>
      </c>
      <c r="C59" t="inlineStr">
        <is>
          <t>equity</t>
        </is>
      </c>
      <c r="D59" t="inlineStr">
        <is>
          <t>treasury_stock</t>
        </is>
      </c>
      <c r="E59" t="inlineStr">
        <is>
          <t>—</t>
        </is>
      </c>
      <c r="F59" t="inlineStr"/>
      <c r="G59" t="inlineStr"/>
    </row>
    <row r="60">
      <c r="A60" t="inlineStr">
        <is>
          <t>421</t>
        </is>
      </c>
      <c r="B60" t="inlineStr">
        <is>
          <t>Lợi nhuận sau thuế chưa phân phối</t>
        </is>
      </c>
      <c r="C60" t="inlineStr">
        <is>
          <t>equity</t>
        </is>
      </c>
      <c r="D60" t="inlineStr">
        <is>
          <t>retained_earnings</t>
        </is>
      </c>
      <c r="E60" t="inlineStr">
        <is>
          <t>Retained Earnings</t>
        </is>
      </c>
      <c r="F60" t="inlineStr">
        <is>
          <t>Yes</t>
        </is>
      </c>
      <c r="G60" t="inlineStr">
        <is>
          <t>Mapped on IS/BS/CFS</t>
        </is>
      </c>
    </row>
    <row r="61">
      <c r="A61" t="inlineStr">
        <is>
          <t>511</t>
        </is>
      </c>
      <c r="B61" t="inlineStr">
        <is>
          <t>Doanh thu bán hàng và cung cấp dịch vụ</t>
        </is>
      </c>
      <c r="C61" t="inlineStr">
        <is>
          <t>revenue</t>
        </is>
      </c>
      <c r="D61" t="inlineStr">
        <is>
          <t>revenue</t>
        </is>
      </c>
      <c r="E61" t="inlineStr">
        <is>
          <t>Revenue</t>
        </is>
      </c>
      <c r="F61" t="inlineStr">
        <is>
          <t>Yes</t>
        </is>
      </c>
      <c r="G61" t="inlineStr">
        <is>
          <t>Mapped on IS/BS/CFS</t>
        </is>
      </c>
    </row>
    <row r="62">
      <c r="A62" t="inlineStr">
        <is>
          <t>515</t>
        </is>
      </c>
      <c r="B62" t="inlineStr">
        <is>
          <t>Doanh thu hoạt động tài chính</t>
        </is>
      </c>
      <c r="C62" t="inlineStr">
        <is>
          <t>revenue</t>
        </is>
      </c>
      <c r="D62" t="inlineStr">
        <is>
          <t>financial_income</t>
        </is>
      </c>
      <c r="E62" t="inlineStr">
        <is>
          <t>—</t>
        </is>
      </c>
      <c r="F62" t="inlineStr"/>
      <c r="G62" t="inlineStr"/>
    </row>
    <row r="63">
      <c r="A63" t="inlineStr">
        <is>
          <t>521</t>
        </is>
      </c>
      <c r="B63" t="inlineStr">
        <is>
          <t>Các khoản giảm trừ doanh thu</t>
        </is>
      </c>
      <c r="C63" t="inlineStr">
        <is>
          <t>revenue</t>
        </is>
      </c>
      <c r="D63" t="inlineStr">
        <is>
          <t>revenue_deductions</t>
        </is>
      </c>
      <c r="E63" t="inlineStr">
        <is>
          <t>—</t>
        </is>
      </c>
      <c r="F63" t="inlineStr"/>
      <c r="G63" t="inlineStr"/>
    </row>
    <row r="64">
      <c r="A64" t="inlineStr">
        <is>
          <t>621</t>
        </is>
      </c>
      <c r="B64" t="inlineStr">
        <is>
          <t>Chi phí nguyên liệu, vật liệu trực tiếp</t>
        </is>
      </c>
      <c r="C64" t="inlineStr">
        <is>
          <t>expense</t>
        </is>
      </c>
      <c r="D64" t="inlineStr">
        <is>
          <t>direct_materials</t>
        </is>
      </c>
      <c r="E64" t="inlineStr">
        <is>
          <t>—</t>
        </is>
      </c>
      <c r="F64" t="inlineStr"/>
      <c r="G64" t="inlineStr"/>
    </row>
    <row r="65">
      <c r="A65" t="inlineStr">
        <is>
          <t>622</t>
        </is>
      </c>
      <c r="B65" t="inlineStr">
        <is>
          <t>Chi phí nhân công trực tiếp</t>
        </is>
      </c>
      <c r="C65" t="inlineStr">
        <is>
          <t>expense</t>
        </is>
      </c>
      <c r="D65" t="inlineStr">
        <is>
          <t>direct_labor</t>
        </is>
      </c>
      <c r="E65" t="inlineStr">
        <is>
          <t>—</t>
        </is>
      </c>
      <c r="F65" t="inlineStr"/>
      <c r="G65" t="inlineStr"/>
    </row>
    <row r="66">
      <c r="A66" t="inlineStr">
        <is>
          <t>623</t>
        </is>
      </c>
      <c r="B66" t="inlineStr">
        <is>
          <t>Chi phí sử dụng máy thi công</t>
        </is>
      </c>
      <c r="C66" t="inlineStr">
        <is>
          <t>expense</t>
        </is>
      </c>
      <c r="D66" t="inlineStr">
        <is>
          <t>construction_equipment_cost</t>
        </is>
      </c>
      <c r="E66" t="inlineStr">
        <is>
          <t>—</t>
        </is>
      </c>
      <c r="F66" t="inlineStr"/>
      <c r="G66" t="inlineStr"/>
    </row>
    <row r="67">
      <c r="A67" t="inlineStr">
        <is>
          <t>627</t>
        </is>
      </c>
      <c r="B67" t="inlineStr">
        <is>
          <t>Chi phí sản xuất chung</t>
        </is>
      </c>
      <c r="C67" t="inlineStr">
        <is>
          <t>expense</t>
        </is>
      </c>
      <c r="D67" t="inlineStr">
        <is>
          <t>manufacturing_overhead</t>
        </is>
      </c>
      <c r="E67" t="inlineStr">
        <is>
          <t>Depreciation &amp; Amortization</t>
        </is>
      </c>
      <c r="F67" t="inlineStr">
        <is>
          <t>Yes</t>
        </is>
      </c>
      <c r="G67" t="inlineStr">
        <is>
          <t>Mapped on IS/BS/CFS</t>
        </is>
      </c>
    </row>
    <row r="68">
      <c r="A68" t="inlineStr">
        <is>
          <t>632</t>
        </is>
      </c>
      <c r="B68" t="inlineStr">
        <is>
          <t>Giá vốn hàng bán</t>
        </is>
      </c>
      <c r="C68" t="inlineStr">
        <is>
          <t>expense</t>
        </is>
      </c>
      <c r="D68" t="inlineStr">
        <is>
          <t>cogs</t>
        </is>
      </c>
      <c r="E68" t="inlineStr">
        <is>
          <t>COGS</t>
        </is>
      </c>
      <c r="F68" t="inlineStr">
        <is>
          <t>Yes</t>
        </is>
      </c>
      <c r="G68" t="inlineStr">
        <is>
          <t>Mapped on IS/BS/CFS</t>
        </is>
      </c>
    </row>
    <row r="69">
      <c r="A69" t="inlineStr">
        <is>
          <t>635</t>
        </is>
      </c>
      <c r="B69" t="inlineStr">
        <is>
          <t>Chi phí tài chính</t>
        </is>
      </c>
      <c r="C69" t="inlineStr">
        <is>
          <t>expense</t>
        </is>
      </c>
      <c r="D69" t="inlineStr">
        <is>
          <t>interest_expense</t>
        </is>
      </c>
      <c r="E69" t="inlineStr">
        <is>
          <t>Interest Expense</t>
        </is>
      </c>
      <c r="F69" t="inlineStr">
        <is>
          <t>Yes</t>
        </is>
      </c>
      <c r="G69" t="inlineStr">
        <is>
          <t>Mapped on IS/BS/CFS</t>
        </is>
      </c>
    </row>
    <row r="70">
      <c r="A70" t="inlineStr">
        <is>
          <t>641</t>
        </is>
      </c>
      <c r="B70" t="inlineStr">
        <is>
          <t>Chi phí bán hàng</t>
        </is>
      </c>
      <c r="C70" t="inlineStr">
        <is>
          <t>expense</t>
        </is>
      </c>
      <c r="D70" t="inlineStr">
        <is>
          <t>selling_expense</t>
        </is>
      </c>
      <c r="E70" t="inlineStr">
        <is>
          <t>SG&amp;A</t>
        </is>
      </c>
      <c r="F70" t="inlineStr">
        <is>
          <t>Yes</t>
        </is>
      </c>
      <c r="G70" t="inlineStr">
        <is>
          <t>Mapped on IS/BS/CFS</t>
        </is>
      </c>
    </row>
    <row r="71">
      <c r="A71" t="inlineStr">
        <is>
          <t>642</t>
        </is>
      </c>
      <c r="B71" t="inlineStr">
        <is>
          <t>Chi phí quản lý doanh nghiệp</t>
        </is>
      </c>
      <c r="C71" t="inlineStr">
        <is>
          <t>expense</t>
        </is>
      </c>
      <c r="D71" t="inlineStr">
        <is>
          <t>admin_expense</t>
        </is>
      </c>
      <c r="E71" t="inlineStr">
        <is>
          <t>—</t>
        </is>
      </c>
      <c r="F71" t="inlineStr"/>
      <c r="G71" t="inlineStr"/>
    </row>
    <row r="72">
      <c r="A72" t="inlineStr">
        <is>
          <t>711</t>
        </is>
      </c>
      <c r="B72" t="inlineStr">
        <is>
          <t>Thu nhập khác</t>
        </is>
      </c>
      <c r="C72" t="inlineStr">
        <is>
          <t>revenue</t>
        </is>
      </c>
      <c r="D72" t="inlineStr">
        <is>
          <t>other_income</t>
        </is>
      </c>
      <c r="E72" t="inlineStr">
        <is>
          <t>—</t>
        </is>
      </c>
      <c r="F72" t="inlineStr"/>
      <c r="G72" t="inlineStr"/>
    </row>
    <row r="73">
      <c r="A73" t="inlineStr">
        <is>
          <t>811</t>
        </is>
      </c>
      <c r="B73" t="inlineStr">
        <is>
          <t>Chi phí khác</t>
        </is>
      </c>
      <c r="C73" t="inlineStr">
        <is>
          <t>expense</t>
        </is>
      </c>
      <c r="D73" t="inlineStr">
        <is>
          <t>other_expense</t>
        </is>
      </c>
      <c r="E73" t="inlineStr">
        <is>
          <t>—</t>
        </is>
      </c>
      <c r="F73" t="inlineStr"/>
      <c r="G73" t="inlineStr"/>
    </row>
    <row r="74">
      <c r="A74" t="inlineStr">
        <is>
          <t>821</t>
        </is>
      </c>
      <c r="B74" t="inlineStr">
        <is>
          <t>Chi phí thuế thu nhập doanh nghiệp</t>
        </is>
      </c>
      <c r="C74" t="inlineStr">
        <is>
          <t>expense</t>
        </is>
      </c>
      <c r="D74" t="inlineStr">
        <is>
          <t>tax</t>
        </is>
      </c>
      <c r="E74" t="inlineStr">
        <is>
          <t>Income Tax</t>
        </is>
      </c>
      <c r="F74" t="inlineStr">
        <is>
          <t>Yes</t>
        </is>
      </c>
      <c r="G74" t="inlineStr">
        <is>
          <t>Mapped on IS/BS/CFS</t>
        </is>
      </c>
    </row>
    <row r="75">
      <c r="A75" t="inlineStr">
        <is>
          <t>911</t>
        </is>
      </c>
      <c r="B75" t="inlineStr">
        <is>
          <t>Xác định kết quả kinh doanh</t>
        </is>
      </c>
      <c r="C75" t="inlineStr">
        <is>
          <t>expense</t>
        </is>
      </c>
      <c r="D75" t="inlineStr">
        <is>
          <t>—</t>
        </is>
      </c>
      <c r="E75" t="inlineStr">
        <is>
          <t>—</t>
        </is>
      </c>
      <c r="F75" t="inlineStr"/>
      <c r="G75" t="inlineStr"/>
    </row>
    <row r="77">
      <c r="A77" s="4" t="inlineStr">
        <is>
          <t>CANONICAL IDs WITHOUT TT99 LEVEL-1 MATCH</t>
        </is>
      </c>
      <c r="B77" s="5" t="n"/>
      <c r="C77" s="5" t="n"/>
      <c r="D77" s="5" t="n"/>
      <c r="E77" s="5" t="n"/>
      <c r="F77" s="5" t="n"/>
      <c r="G77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Income Statement</t>
        </is>
      </c>
    </row>
    <row r="3">
      <c r="A3" s="2" t="inlineStr">
        <is>
          <t>Label (EN)</t>
        </is>
      </c>
      <c r="B3" s="2" t="inlineStr">
        <is>
          <t>Nhãn (VI)</t>
        </is>
      </c>
      <c r="C3" s="3" t="inlineStr">
        <is>
          <t>FY2023A</t>
        </is>
      </c>
      <c r="D3" s="3" t="inlineStr">
        <is>
          <t>FY2024E</t>
        </is>
      </c>
      <c r="E3" s="3" t="inlineStr">
        <is>
          <t>FY2025E</t>
        </is>
      </c>
      <c r="F3" s="3" t="inlineStr">
        <is>
          <t>FY2026E</t>
        </is>
      </c>
      <c r="G3" s="3" t="inlineStr">
        <is>
          <t>FY2027E</t>
        </is>
      </c>
      <c r="H3" s="3" t="inlineStr">
        <is>
          <t>FY2028E</t>
        </is>
      </c>
    </row>
    <row r="5">
      <c r="A5" t="inlineStr">
        <is>
          <t>Revenue</t>
        </is>
      </c>
      <c r="B5">
        <f>Assumptions!C23</f>
        <v/>
      </c>
      <c r="C5" s="11">
        <f>Assumptions!D23</f>
        <v/>
      </c>
      <c r="D5" s="11">
        <f>Assumptions!E23</f>
        <v/>
      </c>
      <c r="E5" s="11">
        <f>Assumptions!F23</f>
        <v/>
      </c>
      <c r="F5" s="11">
        <f>Assumptions!G23</f>
        <v/>
      </c>
      <c r="G5" s="11">
        <f>Assumptions!H23</f>
        <v/>
      </c>
      <c r="H5" s="11" t="n"/>
    </row>
    <row r="6">
      <c r="A6" t="inlineStr">
        <is>
          <t>COGS</t>
        </is>
      </c>
      <c r="B6">
        <f>B5*Assumptions!C25</f>
        <v/>
      </c>
      <c r="C6" s="11">
        <f>C5*Assumptions!D25</f>
        <v/>
      </c>
      <c r="D6" s="11">
        <f>D5*Assumptions!E25</f>
        <v/>
      </c>
      <c r="E6" s="11">
        <f>E5*Assumptions!F25</f>
        <v/>
      </c>
      <c r="F6" s="11">
        <f>F5*Assumptions!G25</f>
        <v/>
      </c>
      <c r="G6" s="11">
        <f>G5*Assumptions!H25</f>
        <v/>
      </c>
      <c r="H6" s="11" t="n"/>
    </row>
    <row r="7">
      <c r="A7" t="inlineStr">
        <is>
          <t>Gross Profit</t>
        </is>
      </c>
      <c r="B7">
        <f>B5-B6</f>
        <v/>
      </c>
      <c r="C7" s="11">
        <f>C5-C6</f>
        <v/>
      </c>
      <c r="D7" s="11">
        <f>D5-D6</f>
        <v/>
      </c>
      <c r="E7" s="11">
        <f>E5-E6</f>
        <v/>
      </c>
      <c r="F7" s="11">
        <f>F5-F6</f>
        <v/>
      </c>
      <c r="G7" s="11">
        <f>G5-G6</f>
        <v/>
      </c>
      <c r="H7" s="11" t="n"/>
    </row>
    <row r="8">
      <c r="A8" t="inlineStr">
        <is>
          <t>SG&amp;A</t>
        </is>
      </c>
      <c r="B8">
        <f>B5*Assumptions!C26</f>
        <v/>
      </c>
      <c r="C8" s="11">
        <f>C5*Assumptions!D26</f>
        <v/>
      </c>
      <c r="D8" s="11">
        <f>D5*Assumptions!E26</f>
        <v/>
      </c>
      <c r="E8" s="11">
        <f>E5*Assumptions!F26</f>
        <v/>
      </c>
      <c r="F8" s="11">
        <f>F5*Assumptions!G26</f>
        <v/>
      </c>
      <c r="G8" s="11">
        <f>G5*Assumptions!H26</f>
        <v/>
      </c>
      <c r="H8" s="11" t="n"/>
    </row>
    <row r="9">
      <c r="A9" t="inlineStr">
        <is>
          <t>EBITDA</t>
        </is>
      </c>
      <c r="B9">
        <f>B7-B8</f>
        <v/>
      </c>
      <c r="C9" s="11">
        <f>C7-C8</f>
        <v/>
      </c>
      <c r="D9" s="11">
        <f>D7-D8</f>
        <v/>
      </c>
      <c r="E9" s="11">
        <f>E7-E8</f>
        <v/>
      </c>
      <c r="F9" s="11">
        <f>F7-F8</f>
        <v/>
      </c>
      <c r="G9" s="11">
        <f>G7-G8</f>
        <v/>
      </c>
      <c r="H9" s="11" t="n"/>
    </row>
    <row r="10">
      <c r="A10" t="inlineStr">
        <is>
          <t>Depreciation &amp; Amortization</t>
        </is>
      </c>
      <c r="B10">
        <f>'PP&amp;E Schedule'!B13</f>
        <v/>
      </c>
      <c r="C10" s="11">
        <f>'PP&amp;E Schedule'!C13</f>
        <v/>
      </c>
      <c r="D10" s="11">
        <f>'PP&amp;E Schedule'!D13</f>
        <v/>
      </c>
      <c r="E10" s="11">
        <f>'PP&amp;E Schedule'!E13</f>
        <v/>
      </c>
      <c r="F10" s="11">
        <f>'PP&amp;E Schedule'!F13</f>
        <v/>
      </c>
      <c r="G10" s="11">
        <f>'PP&amp;E Schedule'!G13</f>
        <v/>
      </c>
      <c r="H10" s="11" t="n"/>
    </row>
    <row r="11">
      <c r="A11" t="inlineStr">
        <is>
          <t>EBIT</t>
        </is>
      </c>
      <c r="B11">
        <f>B9-B10</f>
        <v/>
      </c>
      <c r="C11" s="11">
        <f>C9-C10</f>
        <v/>
      </c>
      <c r="D11" s="11">
        <f>D9-D10</f>
        <v/>
      </c>
      <c r="E11" s="11">
        <f>E9-E10</f>
        <v/>
      </c>
      <c r="F11" s="11">
        <f>F9-F10</f>
        <v/>
      </c>
      <c r="G11" s="11">
        <f>G9-G10</f>
        <v/>
      </c>
      <c r="H11" s="11" t="n"/>
    </row>
    <row r="12">
      <c r="A12" t="inlineStr">
        <is>
          <t>Interest Expense</t>
        </is>
      </c>
      <c r="B12">
        <f>'Balance Sheet'!B14*Assumptions!C28</f>
        <v/>
      </c>
      <c r="C12" s="11">
        <f>AVERAGE('Balance Sheet'!B14,'Balance Sheet'!C14)*Assumptions!D28</f>
        <v/>
      </c>
      <c r="D12" s="11">
        <f>AVERAGE('Balance Sheet'!C14,'Balance Sheet'!D14)*Assumptions!E28</f>
        <v/>
      </c>
      <c r="E12" s="11">
        <f>AVERAGE('Balance Sheet'!D14,'Balance Sheet'!E14)*Assumptions!F28</f>
        <v/>
      </c>
      <c r="F12" s="11">
        <f>AVERAGE('Balance Sheet'!E14,'Balance Sheet'!F14)*Assumptions!G28</f>
        <v/>
      </c>
      <c r="G12" s="11">
        <f>AVERAGE('Balance Sheet'!F14,'Balance Sheet'!G14)*Assumptions!H28</f>
        <v/>
      </c>
      <c r="H12" s="11" t="n"/>
    </row>
    <row r="13">
      <c r="A13" t="inlineStr">
        <is>
          <t>EBT</t>
        </is>
      </c>
      <c r="B13">
        <f>B11-B12</f>
        <v/>
      </c>
      <c r="C13" s="11">
        <f>C11-C12</f>
        <v/>
      </c>
      <c r="D13" s="11">
        <f>D11-D12</f>
        <v/>
      </c>
      <c r="E13" s="11">
        <f>E11-E12</f>
        <v/>
      </c>
      <c r="F13" s="11">
        <f>F11-F12</f>
        <v/>
      </c>
      <c r="G13" s="11">
        <f>G11-G12</f>
        <v/>
      </c>
      <c r="H13" s="11" t="n"/>
    </row>
    <row r="14">
      <c r="A14" t="inlineStr">
        <is>
          <t>Income Tax</t>
        </is>
      </c>
      <c r="B14">
        <f>MAX(0,B13*Assumptions!C27)</f>
        <v/>
      </c>
      <c r="C14" s="11">
        <f>MAX(0,C13*Assumptions!D27)</f>
        <v/>
      </c>
      <c r="D14" s="11">
        <f>MAX(0,D13*Assumptions!E27)</f>
        <v/>
      </c>
      <c r="E14" s="11">
        <f>MAX(0,E13*Assumptions!F27)</f>
        <v/>
      </c>
      <c r="F14" s="11">
        <f>MAX(0,F13*Assumptions!G27)</f>
        <v/>
      </c>
      <c r="G14" s="11">
        <f>MAX(0,G13*Assumptions!H27)</f>
        <v/>
      </c>
      <c r="H14" s="11" t="n"/>
    </row>
    <row r="15">
      <c r="A15" t="inlineStr">
        <is>
          <t>Net Income</t>
        </is>
      </c>
      <c r="B15" s="2">
        <f>B13-B14</f>
        <v/>
      </c>
      <c r="C15" s="16">
        <f>C13-C14</f>
        <v/>
      </c>
      <c r="D15" s="16">
        <f>D13-D14</f>
        <v/>
      </c>
      <c r="E15" s="16">
        <f>E13-E14</f>
        <v/>
      </c>
      <c r="F15" s="16">
        <f>F13-F14</f>
        <v/>
      </c>
      <c r="G15" s="16">
        <f>G13-G14</f>
        <v/>
      </c>
      <c r="H15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PP&amp;E Schedule — Corkscrew</t>
        </is>
      </c>
    </row>
    <row r="2">
      <c r="A2" t="inlineStr">
        <is>
          <t>Gross PP&amp;E, accumulated depreciation, net PP&amp;E | Linked to Assumptions &amp; IS</t>
        </is>
      </c>
    </row>
    <row r="3">
      <c r="A3" s="2" t="inlineStr">
        <is>
          <t>Label (EN)</t>
        </is>
      </c>
      <c r="B3" s="2" t="inlineStr">
        <is>
          <t>Nhãn (VI)</t>
        </is>
      </c>
      <c r="C3" s="3" t="inlineStr">
        <is>
          <t>FY2023A</t>
        </is>
      </c>
      <c r="D3" s="3" t="inlineStr">
        <is>
          <t>FY2024E</t>
        </is>
      </c>
      <c r="E3" s="3" t="inlineStr">
        <is>
          <t>FY2025E</t>
        </is>
      </c>
      <c r="F3" s="3" t="inlineStr">
        <is>
          <t>FY2026E</t>
        </is>
      </c>
      <c r="G3" s="3" t="inlineStr">
        <is>
          <t>FY2027E</t>
        </is>
      </c>
      <c r="H3" s="3" t="inlineStr">
        <is>
          <t>FY2028E</t>
        </is>
      </c>
    </row>
    <row r="5">
      <c r="A5" s="4" t="inlineStr">
        <is>
          <t>PP&amp;E — GROSS</t>
        </is>
      </c>
      <c r="B5" s="5" t="inlineStr"/>
      <c r="C5" s="5" t="n"/>
      <c r="D5" s="5" t="n"/>
      <c r="E5" s="5" t="n"/>
      <c r="F5" s="5" t="n"/>
      <c r="G5" s="5" t="n"/>
      <c r="H5" s="5" t="n"/>
    </row>
    <row r="6">
      <c r="A6" t="inlineStr">
        <is>
          <t>Beginning PP&amp;E — Gross</t>
        </is>
      </c>
      <c r="B6" t="inlineStr"/>
      <c r="C6" s="11" t="n"/>
      <c r="D6" s="11" t="n"/>
      <c r="E6" s="11" t="n"/>
      <c r="F6" s="11" t="n"/>
      <c r="G6" s="11" t="n"/>
      <c r="H6" s="11" t="n"/>
    </row>
    <row r="7">
      <c r="B7">
        <f>Assumptions!C46</f>
        <v/>
      </c>
      <c r="C7">
        <f>B9</f>
        <v/>
      </c>
      <c r="D7">
        <f>C9</f>
        <v/>
      </c>
      <c r="E7">
        <f>D9</f>
        <v/>
      </c>
      <c r="F7">
        <f>E9</f>
        <v/>
      </c>
      <c r="G7">
        <f>F9</f>
        <v/>
      </c>
    </row>
    <row r="8">
      <c r="A8" t="inlineStr">
        <is>
          <t>Plus: CapEx</t>
        </is>
      </c>
      <c r="B8">
        <f>'Income Statement'!B5*Assumptions!C36</f>
        <v/>
      </c>
      <c r="C8" s="11">
        <f>'Income Statement'!C5*Assumptions!D36</f>
        <v/>
      </c>
      <c r="D8" s="11">
        <f>'Income Statement'!D5*Assumptions!E36</f>
        <v/>
      </c>
      <c r="E8" s="11">
        <f>'Income Statement'!E5*Assumptions!F36</f>
        <v/>
      </c>
      <c r="F8" s="11">
        <f>'Income Statement'!F5*Assumptions!G36</f>
        <v/>
      </c>
      <c r="G8" s="11">
        <f>'Income Statement'!G5*Assumptions!H36</f>
        <v/>
      </c>
      <c r="H8" s="11" t="n"/>
    </row>
    <row r="9">
      <c r="A9" t="inlineStr">
        <is>
          <t>Ending PP&amp;E — Gross</t>
        </is>
      </c>
      <c r="B9">
        <f>B7+B8</f>
        <v/>
      </c>
      <c r="C9" s="11">
        <f>C7+C8</f>
        <v/>
      </c>
      <c r="D9" s="11">
        <f>D7+D8</f>
        <v/>
      </c>
      <c r="E9" s="11">
        <f>E7+E8</f>
        <v/>
      </c>
      <c r="F9" s="11">
        <f>F7+F8</f>
        <v/>
      </c>
      <c r="G9" s="11">
        <f>G7+G8</f>
        <v/>
      </c>
      <c r="H9" s="11" t="n"/>
    </row>
    <row r="11">
      <c r="A11" s="4" t="inlineStr">
        <is>
          <t>ACCUMULATED DEPRECIATION</t>
        </is>
      </c>
      <c r="B11" s="5" t="inlineStr"/>
      <c r="C11" s="5" t="n"/>
      <c r="D11" s="5" t="n"/>
      <c r="E11" s="5" t="n"/>
      <c r="F11" s="5" t="n"/>
      <c r="G11" s="5" t="n"/>
      <c r="H11" s="5" t="n"/>
    </row>
    <row r="12">
      <c r="A12" t="inlineStr">
        <is>
          <t>Beginning Accumulated Depreciation</t>
        </is>
      </c>
      <c r="B12">
        <f>Assumptions!C47</f>
        <v/>
      </c>
      <c r="C12" s="11">
        <f>B14</f>
        <v/>
      </c>
      <c r="D12" s="11">
        <f>C14</f>
        <v/>
      </c>
      <c r="E12" s="11">
        <f>D14</f>
        <v/>
      </c>
      <c r="F12" s="11">
        <f>E14</f>
        <v/>
      </c>
      <c r="G12" s="11">
        <f>F14</f>
        <v/>
      </c>
      <c r="H12" s="11" t="n"/>
    </row>
    <row r="13">
      <c r="A13" t="inlineStr">
        <is>
          <t>Plus: Depreciation &amp; Amortization</t>
        </is>
      </c>
      <c r="B13">
        <f>Assumptions!C46-Assumptions!C47*Assumptions!C37</f>
        <v/>
      </c>
      <c r="C13" s="11">
        <f>(B9-B14)*Assumptions!D37</f>
        <v/>
      </c>
      <c r="D13" s="11">
        <f>(C9-C14)*Assumptions!E37</f>
        <v/>
      </c>
      <c r="E13" s="11">
        <f>(D9-D14)*Assumptions!F37</f>
        <v/>
      </c>
      <c r="F13" s="11">
        <f>(E9-E14)*Assumptions!G37</f>
        <v/>
      </c>
      <c r="G13" s="11">
        <f>(F9-F14)*Assumptions!H37</f>
        <v/>
      </c>
      <c r="H13" s="11" t="n"/>
    </row>
    <row r="14">
      <c r="A14" t="inlineStr">
        <is>
          <t>Ending Accumulated Depreciation</t>
        </is>
      </c>
      <c r="B14">
        <f>B12+B13</f>
        <v/>
      </c>
      <c r="C14" s="11">
        <f>C12+C13</f>
        <v/>
      </c>
      <c r="D14" s="11">
        <f>D12+D13</f>
        <v/>
      </c>
      <c r="E14" s="11">
        <f>E12+E13</f>
        <v/>
      </c>
      <c r="F14" s="11">
        <f>F12+F13</f>
        <v/>
      </c>
      <c r="G14" s="11">
        <f>G12+G13</f>
        <v/>
      </c>
      <c r="H14" s="11" t="n"/>
    </row>
    <row r="16">
      <c r="A16" s="4" t="inlineStr">
        <is>
          <t>NET PP&amp;E</t>
        </is>
      </c>
      <c r="B16" s="5" t="inlineStr"/>
      <c r="C16" s="5" t="n"/>
      <c r="D16" s="5" t="n"/>
      <c r="E16" s="5" t="n"/>
      <c r="F16" s="5" t="n"/>
      <c r="G16" s="5" t="n"/>
      <c r="H16" s="5" t="n"/>
    </row>
    <row r="17">
      <c r="A17" t="inlineStr">
        <is>
          <t>PP&amp;E — Net (Gross − Accumulated D&amp;A)</t>
        </is>
      </c>
      <c r="B17" s="2">
        <f>B9-B14</f>
        <v/>
      </c>
      <c r="C17" s="16">
        <f>C9-C14</f>
        <v/>
      </c>
      <c r="D17" s="16">
        <f>D9-D14</f>
        <v/>
      </c>
      <c r="E17" s="16">
        <f>E9-E14</f>
        <v/>
      </c>
      <c r="F17" s="16">
        <f>F9-F14</f>
        <v/>
      </c>
      <c r="G17" s="16">
        <f>G9-G14</f>
        <v/>
      </c>
      <c r="H17" s="11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Debt Schedule — Corkscrew</t>
        </is>
      </c>
    </row>
    <row r="2">
      <c r="A2" t="inlineStr">
        <is>
          <t>Beginning balance, repayments, borrowings, ending debt | Linked to Assumptions</t>
        </is>
      </c>
    </row>
    <row r="3">
      <c r="A3" s="2" t="inlineStr">
        <is>
          <t>Label (EN)</t>
        </is>
      </c>
      <c r="B3" s="2" t="inlineStr">
        <is>
          <t>Nhãn (VI)</t>
        </is>
      </c>
      <c r="C3" s="3" t="inlineStr">
        <is>
          <t>FY2023A</t>
        </is>
      </c>
      <c r="D3" s="3" t="inlineStr">
        <is>
          <t>FY2024E</t>
        </is>
      </c>
      <c r="E3" s="3" t="inlineStr">
        <is>
          <t>FY2025E</t>
        </is>
      </c>
      <c r="F3" s="3" t="inlineStr">
        <is>
          <t>FY2026E</t>
        </is>
      </c>
      <c r="G3" s="3" t="inlineStr">
        <is>
          <t>FY2027E</t>
        </is>
      </c>
      <c r="H3" s="3" t="inlineStr">
        <is>
          <t>FY2028E</t>
        </is>
      </c>
    </row>
    <row r="5">
      <c r="A5" s="4" t="inlineStr">
        <is>
          <t>DEBT BALANCE (CORKSCREW)</t>
        </is>
      </c>
      <c r="B5" s="5" t="inlineStr"/>
      <c r="C5" s="5" t="n"/>
      <c r="D5" s="5" t="n"/>
      <c r="E5" s="5" t="n"/>
      <c r="F5" s="5" t="n"/>
      <c r="G5" s="5" t="n"/>
      <c r="H5" s="5" t="n"/>
    </row>
    <row r="6">
      <c r="A6" t="inlineStr">
        <is>
          <t>Beginning Debt</t>
        </is>
      </c>
      <c r="B6">
        <f>Assumptions!C48</f>
        <v/>
      </c>
      <c r="C6" s="11">
        <f>B9</f>
        <v/>
      </c>
      <c r="D6" s="11">
        <f>C9</f>
        <v/>
      </c>
      <c r="E6" s="11">
        <f>D9</f>
        <v/>
      </c>
      <c r="F6" s="11">
        <f>E9</f>
        <v/>
      </c>
      <c r="G6" s="11">
        <f>F9</f>
        <v/>
      </c>
      <c r="H6" s="11" t="n"/>
    </row>
    <row r="7">
      <c r="A7" t="inlineStr">
        <is>
          <t>Less: Scheduled Repayment</t>
        </is>
      </c>
      <c r="B7">
        <f>Assumptions!C40</f>
        <v/>
      </c>
      <c r="C7" s="11">
        <f>Assumptions!D40</f>
        <v/>
      </c>
      <c r="D7" s="11">
        <f>Assumptions!E40</f>
        <v/>
      </c>
      <c r="E7" s="11">
        <f>Assumptions!F40</f>
        <v/>
      </c>
      <c r="F7" s="11">
        <f>Assumptions!G40</f>
        <v/>
      </c>
      <c r="G7" s="11">
        <f>Assumptions!H40</f>
        <v/>
      </c>
      <c r="H7" s="11" t="n"/>
    </row>
    <row r="8">
      <c r="A8" t="inlineStr">
        <is>
          <t>Plus: New Borrowings</t>
        </is>
      </c>
      <c r="B8">
        <f>Assumptions!C41</f>
        <v/>
      </c>
      <c r="C8" s="11">
        <f>Assumptions!D41</f>
        <v/>
      </c>
      <c r="D8" s="11">
        <f>Assumptions!E41</f>
        <v/>
      </c>
      <c r="E8" s="11">
        <f>Assumptions!F41</f>
        <v/>
      </c>
      <c r="F8" s="11">
        <f>Assumptions!G41</f>
        <v/>
      </c>
      <c r="G8" s="11">
        <f>Assumptions!H41</f>
        <v/>
      </c>
      <c r="H8" s="11" t="n"/>
    </row>
    <row r="9">
      <c r="A9" t="inlineStr">
        <is>
          <t>Ending Debt</t>
        </is>
      </c>
      <c r="B9" s="2">
        <f>MAX(0,B6-B7+B8)</f>
        <v/>
      </c>
      <c r="C9" s="16">
        <f>MAX(0,C6-C7+C8)</f>
        <v/>
      </c>
      <c r="D9" s="16">
        <f>MAX(0,D6-D7+D8)</f>
        <v/>
      </c>
      <c r="E9" s="16">
        <f>MAX(0,E6-E7+E8)</f>
        <v/>
      </c>
      <c r="F9" s="16">
        <f>MAX(0,F6-F7+F8)</f>
        <v/>
      </c>
      <c r="G9" s="16">
        <f>MAX(0,G6-G7+G8)</f>
        <v/>
      </c>
      <c r="H9" s="11" t="n"/>
    </row>
    <row r="11">
      <c r="A11" s="4" t="inlineStr">
        <is>
          <t>INTEREST (REFERENCE)</t>
        </is>
      </c>
      <c r="B11" s="5" t="inlineStr"/>
      <c r="C11" s="5" t="n"/>
      <c r="D11" s="5" t="n"/>
      <c r="E11" s="5" t="n"/>
      <c r="F11" s="5" t="n"/>
      <c r="G11" s="5" t="n"/>
      <c r="H11" s="5" t="n"/>
    </row>
    <row r="12">
      <c r="A12" t="inlineStr">
        <is>
          <t>Average Debt (for interest calc)</t>
        </is>
      </c>
      <c r="B12">
        <f>B9</f>
        <v/>
      </c>
      <c r="C12" s="11" t="inlineStr">
        <is>
          <t>AVERAGE(B9,C9)</t>
        </is>
      </c>
      <c r="D12" s="11" t="inlineStr">
        <is>
          <t>AVERAGE(C9,D9)</t>
        </is>
      </c>
      <c r="E12" s="11" t="inlineStr">
        <is>
          <t>AVERAGE(D9,E9)</t>
        </is>
      </c>
      <c r="F12" s="11" t="inlineStr">
        <is>
          <t>AVERAGE(E9,F9)</t>
        </is>
      </c>
      <c r="G12" s="11" t="inlineStr">
        <is>
          <t>AVERAGE(F9,G9)</t>
        </is>
      </c>
      <c r="H12" s="11" t="n"/>
    </row>
    <row r="13">
      <c r="A13" t="inlineStr">
        <is>
          <t>Implied Interest Expense</t>
        </is>
      </c>
      <c r="B13">
        <f>B12*Assumptions!C28</f>
        <v/>
      </c>
      <c r="C13" s="11">
        <f>C12*Assumptions!D28</f>
        <v/>
      </c>
      <c r="D13" s="11">
        <f>D12*Assumptions!E28</f>
        <v/>
      </c>
      <c r="E13" s="11">
        <f>E12*Assumptions!F28</f>
        <v/>
      </c>
      <c r="F13" s="11">
        <f>F12*Assumptions!G28</f>
        <v/>
      </c>
      <c r="G13" s="11">
        <f>G12*Assumptions!H28</f>
        <v/>
      </c>
      <c r="H13" s="11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Balance Sheet</t>
        </is>
      </c>
    </row>
    <row r="3">
      <c r="A3" s="2" t="inlineStr">
        <is>
          <t>Label (EN)</t>
        </is>
      </c>
      <c r="B3" s="2" t="inlineStr">
        <is>
          <t>Nhãn (VI)</t>
        </is>
      </c>
      <c r="C3" s="3" t="inlineStr">
        <is>
          <t>FY2023A</t>
        </is>
      </c>
      <c r="D3" s="3" t="inlineStr">
        <is>
          <t>FY2024E</t>
        </is>
      </c>
      <c r="E3" s="3" t="inlineStr">
        <is>
          <t>FY2025E</t>
        </is>
      </c>
      <c r="F3" s="3" t="inlineStr">
        <is>
          <t>FY2026E</t>
        </is>
      </c>
      <c r="G3" s="3" t="inlineStr">
        <is>
          <t>FY2027E</t>
        </is>
      </c>
      <c r="H3" s="3" t="inlineStr">
        <is>
          <t>FY2028E</t>
        </is>
      </c>
    </row>
    <row r="5">
      <c r="A5" s="4" t="inlineStr">
        <is>
          <t>ASSETS</t>
        </is>
      </c>
      <c r="B5" s="5" t="inlineStr"/>
      <c r="C5" s="5" t="n"/>
      <c r="D5" s="5" t="n"/>
      <c r="E5" s="5" t="n"/>
      <c r="F5" s="5" t="n"/>
      <c r="G5" s="5" t="n"/>
      <c r="H5" s="5" t="n"/>
    </row>
    <row r="6">
      <c r="A6" t="inlineStr">
        <is>
          <t>Cash</t>
        </is>
      </c>
      <c r="B6" s="7">
        <f>Assumptions!C45</f>
        <v/>
      </c>
      <c r="C6" s="11">
        <f>'Cash Flow'!C25</f>
        <v/>
      </c>
      <c r="D6" s="11">
        <f>'Cash Flow'!D25</f>
        <v/>
      </c>
      <c r="E6" s="11">
        <f>'Cash Flow'!E25</f>
        <v/>
      </c>
      <c r="F6" s="11">
        <f>'Cash Flow'!F25</f>
        <v/>
      </c>
      <c r="G6" s="11">
        <f>'Cash Flow'!G25</f>
        <v/>
      </c>
      <c r="H6" s="11" t="n"/>
    </row>
    <row r="7">
      <c r="A7" t="inlineStr">
        <is>
          <t>Accounts Receivable</t>
        </is>
      </c>
      <c r="B7">
        <f>'Income Statement'!B5*Assumptions!C31/365</f>
        <v/>
      </c>
      <c r="C7" s="11">
        <f>'Income Statement'!C5*Assumptions!D31/365</f>
        <v/>
      </c>
      <c r="D7" s="11">
        <f>'Income Statement'!D5*Assumptions!E31/365</f>
        <v/>
      </c>
      <c r="E7" s="11">
        <f>'Income Statement'!E5*Assumptions!F31/365</f>
        <v/>
      </c>
      <c r="F7" s="11">
        <f>'Income Statement'!F5*Assumptions!G31/365</f>
        <v/>
      </c>
      <c r="G7" s="11">
        <f>'Income Statement'!G5*Assumptions!H31/365</f>
        <v/>
      </c>
      <c r="H7" s="11" t="n"/>
    </row>
    <row r="8">
      <c r="A8" t="inlineStr">
        <is>
          <t>Inventory</t>
        </is>
      </c>
      <c r="B8">
        <f>'Income Statement'!B6*Assumptions!C32/365</f>
        <v/>
      </c>
      <c r="C8" s="11">
        <f>'Income Statement'!C6*Assumptions!D32/365</f>
        <v/>
      </c>
      <c r="D8" s="11">
        <f>'Income Statement'!D6*Assumptions!E32/365</f>
        <v/>
      </c>
      <c r="E8" s="11">
        <f>'Income Statement'!E6*Assumptions!F32/365</f>
        <v/>
      </c>
      <c r="F8" s="11">
        <f>'Income Statement'!F6*Assumptions!G32/365</f>
        <v/>
      </c>
      <c r="G8" s="11">
        <f>'Income Statement'!G6*Assumptions!H32/365</f>
        <v/>
      </c>
      <c r="H8" s="11" t="n"/>
    </row>
    <row r="9">
      <c r="A9" t="inlineStr">
        <is>
          <t>PP&amp;E — Net</t>
        </is>
      </c>
      <c r="B9">
        <f>'PP&amp;E Schedule'!B17</f>
        <v/>
      </c>
      <c r="C9" s="11">
        <f>'PP&amp;E Schedule'!C17</f>
        <v/>
      </c>
      <c r="D9" s="11">
        <f>'PP&amp;E Schedule'!D17</f>
        <v/>
      </c>
      <c r="E9" s="11">
        <f>'PP&amp;E Schedule'!E17</f>
        <v/>
      </c>
      <c r="F9" s="11">
        <f>'PP&amp;E Schedule'!F17</f>
        <v/>
      </c>
      <c r="G9" s="11">
        <f>'PP&amp;E Schedule'!G17</f>
        <v/>
      </c>
      <c r="H9" s="11" t="n"/>
    </row>
    <row r="10">
      <c r="A10" s="13" t="inlineStr">
        <is>
          <t>Total Assets</t>
        </is>
      </c>
      <c r="B10" s="2">
        <f>B6+B7+B8+B9</f>
        <v/>
      </c>
      <c r="C10" s="16">
        <f>C6+C7+C8+C9</f>
        <v/>
      </c>
      <c r="D10" s="16">
        <f>D6+D7+D8+D9</f>
        <v/>
      </c>
      <c r="E10" s="16">
        <f>E6+E7+E8+E9</f>
        <v/>
      </c>
      <c r="F10" s="16">
        <f>F6+F7+F8+F9</f>
        <v/>
      </c>
      <c r="G10" s="16">
        <f>G6+G7+G8+G9</f>
        <v/>
      </c>
      <c r="H10" s="11" t="n"/>
    </row>
    <row r="12">
      <c r="A12" s="4" t="inlineStr">
        <is>
          <t>LIABILITIES &amp; EQUITY</t>
        </is>
      </c>
      <c r="B12" s="5" t="inlineStr"/>
      <c r="C12" s="5" t="n"/>
      <c r="D12" s="5" t="n"/>
      <c r="E12" s="5" t="n"/>
      <c r="F12" s="5" t="n"/>
      <c r="G12" s="5" t="n"/>
      <c r="H12" s="5" t="n"/>
    </row>
    <row r="13">
      <c r="A13" t="inlineStr">
        <is>
          <t>Accounts Payable</t>
        </is>
      </c>
      <c r="B13">
        <f>'Income Statement'!B6*Assumptions!C33/365</f>
        <v/>
      </c>
      <c r="C13" s="11">
        <f>'Income Statement'!C6*Assumptions!D33/365</f>
        <v/>
      </c>
      <c r="D13" s="11">
        <f>'Income Statement'!D6*Assumptions!E33/365</f>
        <v/>
      </c>
      <c r="E13" s="11">
        <f>'Income Statement'!E6*Assumptions!F33/365</f>
        <v/>
      </c>
      <c r="F13" s="11">
        <f>'Income Statement'!F6*Assumptions!G33/365</f>
        <v/>
      </c>
      <c r="G13" s="11">
        <f>'Income Statement'!G6*Assumptions!H33/365</f>
        <v/>
      </c>
      <c r="H13" s="11" t="n"/>
    </row>
    <row r="14">
      <c r="A14" t="inlineStr">
        <is>
          <t>Debt</t>
        </is>
      </c>
      <c r="B14">
        <f>'Debt Schedule'!B9</f>
        <v/>
      </c>
      <c r="C14" s="11">
        <f>'Debt Schedule'!C9</f>
        <v/>
      </c>
      <c r="D14" s="11">
        <f>'Debt Schedule'!D9</f>
        <v/>
      </c>
      <c r="E14" s="11">
        <f>'Debt Schedule'!E9</f>
        <v/>
      </c>
      <c r="F14" s="11">
        <f>'Debt Schedule'!F9</f>
        <v/>
      </c>
      <c r="G14" s="11">
        <f>'Debt Schedule'!G9</f>
        <v/>
      </c>
      <c r="H14" s="11" t="n"/>
    </row>
    <row r="15">
      <c r="A15" s="13" t="inlineStr">
        <is>
          <t>Common Stock</t>
        </is>
      </c>
      <c r="B15">
        <f>Assumptions!C49</f>
        <v/>
      </c>
      <c r="C15" s="11">
        <f>Assumptions!D49</f>
        <v/>
      </c>
      <c r="D15" s="11">
        <f>Assumptions!E49</f>
        <v/>
      </c>
      <c r="E15" s="11">
        <f>Assumptions!F49</f>
        <v/>
      </c>
      <c r="F15" s="11">
        <f>Assumptions!G49</f>
        <v/>
      </c>
      <c r="G15" s="11">
        <f>Assumptions!H49</f>
        <v/>
      </c>
      <c r="H15" s="11" t="n"/>
    </row>
    <row r="16">
      <c r="A16" t="inlineStr">
        <is>
          <t>Retained Earnings</t>
        </is>
      </c>
      <c r="B16">
        <f>B22</f>
        <v/>
      </c>
      <c r="C16" s="11">
        <f>C22</f>
        <v/>
      </c>
      <c r="D16" s="11">
        <f>D22</f>
        <v/>
      </c>
      <c r="E16" s="11">
        <f>E22</f>
        <v/>
      </c>
      <c r="F16" s="11">
        <f>F22</f>
        <v/>
      </c>
      <c r="G16" s="11">
        <f>G22</f>
        <v/>
      </c>
      <c r="H16" s="11" t="n"/>
    </row>
    <row r="18">
      <c r="A18" s="4" t="inlineStr">
        <is>
          <t>RETAINED EARNINGS (CORKSCREW)</t>
        </is>
      </c>
      <c r="B18" s="5" t="inlineStr"/>
      <c r="C18" s="5" t="n"/>
      <c r="D18" s="5" t="n"/>
      <c r="E18" s="5" t="n"/>
      <c r="F18" s="5" t="n"/>
      <c r="G18" s="5" t="n"/>
      <c r="H18" s="5" t="n"/>
    </row>
    <row r="19">
      <c r="A19" t="inlineStr">
        <is>
          <t>Beginning Retained Earnings</t>
        </is>
      </c>
      <c r="B19">
        <f>B22-B20+B21</f>
        <v/>
      </c>
      <c r="C19" s="11">
        <f>B22</f>
        <v/>
      </c>
      <c r="D19" s="11">
        <f>C22</f>
        <v/>
      </c>
      <c r="E19" s="11">
        <f>D22</f>
        <v/>
      </c>
      <c r="F19" s="11">
        <f>E22</f>
        <v/>
      </c>
      <c r="G19" s="11">
        <f>F22</f>
        <v/>
      </c>
      <c r="H19" s="11" t="n"/>
    </row>
    <row r="20">
      <c r="A20" t="inlineStr">
        <is>
          <t>Plus: Net Income</t>
        </is>
      </c>
      <c r="B20">
        <f>'Income Statement'!B15</f>
        <v/>
      </c>
      <c r="C20" s="11">
        <f>'Income Statement'!C15</f>
        <v/>
      </c>
      <c r="D20" s="11">
        <f>'Income Statement'!D15</f>
        <v/>
      </c>
      <c r="E20" s="11">
        <f>'Income Statement'!E15</f>
        <v/>
      </c>
      <c r="F20" s="11">
        <f>'Income Statement'!F15</f>
        <v/>
      </c>
      <c r="G20" s="11">
        <f>'Income Statement'!G15</f>
        <v/>
      </c>
      <c r="H20" s="11" t="n"/>
    </row>
    <row r="21">
      <c r="A21" t="inlineStr">
        <is>
          <t>Less: Dividends</t>
        </is>
      </c>
      <c r="B21">
        <f>MAX(0,'Income Statement'!B15*Assumptions!C42)</f>
        <v/>
      </c>
      <c r="C21" s="11">
        <f>MAX(0,'Income Statement'!C15*Assumptions!D42)</f>
        <v/>
      </c>
      <c r="D21" s="11">
        <f>MAX(0,'Income Statement'!D15*Assumptions!E42)</f>
        <v/>
      </c>
      <c r="E21" s="11">
        <f>MAX(0,'Income Statement'!E15*Assumptions!F42)</f>
        <v/>
      </c>
      <c r="F21" s="11">
        <f>MAX(0,'Income Statement'!F15*Assumptions!G42)</f>
        <v/>
      </c>
      <c r="G21" s="11">
        <f>MAX(0,'Income Statement'!G15*Assumptions!H42)</f>
        <v/>
      </c>
      <c r="H21" s="11" t="n"/>
    </row>
    <row r="22">
      <c r="A22" t="inlineStr">
        <is>
          <t>Total Liabilities &amp; Equity</t>
        </is>
      </c>
      <c r="B22" s="2">
        <f>B13+B14+B15+B16</f>
        <v/>
      </c>
      <c r="C22" s="16">
        <f>C13+C14+C15+C16</f>
        <v/>
      </c>
      <c r="D22" s="16">
        <f>D13+D14+D15+D16</f>
        <v/>
      </c>
      <c r="E22" s="16">
        <f>E13+E14+E15+E16</f>
        <v/>
      </c>
      <c r="F22" s="16">
        <f>F13+F14+F15+F16</f>
        <v/>
      </c>
      <c r="G22" s="16">
        <f>G13+G14+G15+G16</f>
        <v/>
      </c>
      <c r="H22" s="11" t="n"/>
    </row>
    <row r="23">
      <c r="A23" t="inlineStr">
        <is>
          <t>Balance Check (Assets − L&amp;E)</t>
        </is>
      </c>
      <c r="B23" s="17">
        <f>B10-B22</f>
        <v/>
      </c>
      <c r="C23" s="18">
        <f>C10-C22</f>
        <v/>
      </c>
      <c r="D23" s="18">
        <f>D10-D22</f>
        <v/>
      </c>
      <c r="E23" s="18">
        <f>E10-E22</f>
        <v/>
      </c>
      <c r="F23" s="18">
        <f>F10-F22</f>
        <v/>
      </c>
      <c r="G23" s="18">
        <f>G10-G22</f>
        <v/>
      </c>
      <c r="H23" s="11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Cash Flow Statement</t>
        </is>
      </c>
    </row>
    <row r="3">
      <c r="A3" s="2" t="inlineStr">
        <is>
          <t>Label (EN)</t>
        </is>
      </c>
      <c r="B3" s="2" t="inlineStr">
        <is>
          <t>Nhãn (VI)</t>
        </is>
      </c>
      <c r="C3" s="3" t="inlineStr">
        <is>
          <t>FY2023A</t>
        </is>
      </c>
      <c r="D3" s="3" t="inlineStr">
        <is>
          <t>FY2024E</t>
        </is>
      </c>
      <c r="E3" s="3" t="inlineStr">
        <is>
          <t>FY2025E</t>
        </is>
      </c>
      <c r="F3" s="3" t="inlineStr">
        <is>
          <t>FY2026E</t>
        </is>
      </c>
      <c r="G3" s="3" t="inlineStr">
        <is>
          <t>FY2027E</t>
        </is>
      </c>
      <c r="H3" s="3" t="inlineStr">
        <is>
          <t>FY2028E</t>
        </is>
      </c>
    </row>
    <row r="5">
      <c r="A5" s="4" t="inlineStr">
        <is>
          <t>OPERATING ACTIVITIES</t>
        </is>
      </c>
      <c r="B5" s="5" t="inlineStr"/>
      <c r="C5" s="5" t="n"/>
      <c r="D5" s="5" t="n"/>
      <c r="E5" s="5" t="n"/>
      <c r="F5" s="5" t="n"/>
      <c r="G5" s="5" t="n"/>
      <c r="H5" s="5" t="n"/>
    </row>
    <row r="6">
      <c r="A6" t="inlineStr">
        <is>
          <t>Net Income</t>
        </is>
      </c>
      <c r="B6">
        <f>'Income Statement'!B15</f>
        <v/>
      </c>
      <c r="C6" s="11">
        <f>'Income Statement'!C15</f>
        <v/>
      </c>
      <c r="D6" s="11">
        <f>'Income Statement'!D15</f>
        <v/>
      </c>
      <c r="E6" s="11">
        <f>'Income Statement'!E15</f>
        <v/>
      </c>
      <c r="F6" s="11">
        <f>'Income Statement'!F15</f>
        <v/>
      </c>
      <c r="G6" s="11">
        <f>'Income Statement'!G15</f>
        <v/>
      </c>
      <c r="H6" s="11" t="n"/>
    </row>
    <row r="7">
      <c r="A7" t="inlineStr">
        <is>
          <t>Depreciation &amp; Amortization</t>
        </is>
      </c>
      <c r="B7">
        <f>'Balance Sheet'!B13</f>
        <v/>
      </c>
      <c r="C7" s="11">
        <f>'Balance Sheet'!C13</f>
        <v/>
      </c>
      <c r="D7" s="11">
        <f>'Balance Sheet'!D13</f>
        <v/>
      </c>
      <c r="E7" s="11">
        <f>'Balance Sheet'!E13</f>
        <v/>
      </c>
      <c r="F7" s="11">
        <f>'Balance Sheet'!F13</f>
        <v/>
      </c>
      <c r="G7" s="11">
        <f>'Balance Sheet'!G13</f>
        <v/>
      </c>
      <c r="H7" s="11" t="n"/>
    </row>
    <row r="8">
      <c r="A8" t="inlineStr">
        <is>
          <t>Change in Accounts Receivable</t>
        </is>
      </c>
      <c r="B8" s="19" t="n">
        <v>0</v>
      </c>
      <c r="C8" s="11">
        <f>-('Balance Sheet'!C7-'Balance Sheet'!B7)</f>
        <v/>
      </c>
      <c r="D8" s="11">
        <f>-('Balance Sheet'!D7-'Balance Sheet'!C7)</f>
        <v/>
      </c>
      <c r="E8" s="11">
        <f>-('Balance Sheet'!E7-'Balance Sheet'!D7)</f>
        <v/>
      </c>
      <c r="F8" s="11">
        <f>-('Balance Sheet'!F7-'Balance Sheet'!E7)</f>
        <v/>
      </c>
      <c r="G8" s="11">
        <f>-('Balance Sheet'!G7-'Balance Sheet'!F7)</f>
        <v/>
      </c>
      <c r="H8" s="11" t="n"/>
    </row>
    <row r="9">
      <c r="A9" t="inlineStr">
        <is>
          <t>Change in Inventory</t>
        </is>
      </c>
      <c r="B9" s="19" t="n">
        <v>0</v>
      </c>
      <c r="C9" s="11">
        <f>-('Balance Sheet'!C8-'Balance Sheet'!B8)</f>
        <v/>
      </c>
      <c r="D9" s="11">
        <f>-('Balance Sheet'!D8-'Balance Sheet'!C8)</f>
        <v/>
      </c>
      <c r="E9" s="11">
        <f>-('Balance Sheet'!E8-'Balance Sheet'!D8)</f>
        <v/>
      </c>
      <c r="F9" s="11">
        <f>-('Balance Sheet'!F8-'Balance Sheet'!E8)</f>
        <v/>
      </c>
      <c r="G9" s="11">
        <f>-('Balance Sheet'!G8-'Balance Sheet'!F8)</f>
        <v/>
      </c>
      <c r="H9" s="11" t="n"/>
    </row>
    <row r="10">
      <c r="A10" t="inlineStr">
        <is>
          <t>Change in Accounts Payable</t>
        </is>
      </c>
      <c r="B10" s="19" t="n">
        <v>0</v>
      </c>
      <c r="C10" s="11">
        <f>'Balance Sheet'!C13-'Balance Sheet'!B13</f>
        <v/>
      </c>
      <c r="D10" s="11">
        <f>'Balance Sheet'!D13-'Balance Sheet'!C13</f>
        <v/>
      </c>
      <c r="E10" s="11">
        <f>'Balance Sheet'!E13-'Balance Sheet'!D13</f>
        <v/>
      </c>
      <c r="F10" s="11">
        <f>'Balance Sheet'!F13-'Balance Sheet'!E13</f>
        <v/>
      </c>
      <c r="G10" s="11">
        <f>'Balance Sheet'!G13-'Balance Sheet'!F13</f>
        <v/>
      </c>
      <c r="H10" s="11" t="n"/>
    </row>
    <row r="11">
      <c r="A11" t="inlineStr">
        <is>
          <t>Cash from Operations</t>
        </is>
      </c>
      <c r="B11" s="2">
        <f>B6+B7+B8+B9+B10</f>
        <v/>
      </c>
      <c r="C11" s="16">
        <f>C6+C7+C8+C9+C10</f>
        <v/>
      </c>
      <c r="D11" s="16">
        <f>D6+D7+D8+D9+D10</f>
        <v/>
      </c>
      <c r="E11" s="16">
        <f>E6+E7+E8+E9+E10</f>
        <v/>
      </c>
      <c r="F11" s="16">
        <f>F6+F7+F8+F9+F10</f>
        <v/>
      </c>
      <c r="G11" s="16">
        <f>G6+G7+G8+G9+G10</f>
        <v/>
      </c>
      <c r="H11" s="11" t="n"/>
    </row>
    <row r="13">
      <c r="A13" s="4" t="inlineStr">
        <is>
          <t>INVESTING ACTIVITIES</t>
        </is>
      </c>
      <c r="B13" s="5" t="inlineStr"/>
      <c r="C13" s="5" t="n"/>
      <c r="D13" s="5" t="n"/>
      <c r="E13" s="5" t="n"/>
      <c r="F13" s="5" t="n"/>
      <c r="G13" s="5" t="n"/>
      <c r="H13" s="5" t="n"/>
    </row>
    <row r="14">
      <c r="A14" t="inlineStr">
        <is>
          <t>Capital Expenditures</t>
        </is>
      </c>
      <c r="B14">
        <f>-'Balance Sheet'!B8</f>
        <v/>
      </c>
      <c r="C14" s="11">
        <f>-'Balance Sheet'!C8</f>
        <v/>
      </c>
      <c r="D14" s="11">
        <f>-'Balance Sheet'!D8</f>
        <v/>
      </c>
      <c r="E14" s="11">
        <f>-'Balance Sheet'!E8</f>
        <v/>
      </c>
      <c r="F14" s="11">
        <f>-'Balance Sheet'!F8</f>
        <v/>
      </c>
      <c r="G14" s="11">
        <f>-'Balance Sheet'!G8</f>
        <v/>
      </c>
      <c r="H14" s="11" t="n"/>
    </row>
    <row r="15">
      <c r="A15" t="inlineStr">
        <is>
          <t>Cash from Investing</t>
        </is>
      </c>
      <c r="B15">
        <f>B14</f>
        <v/>
      </c>
      <c r="C15" s="11">
        <f>C14</f>
        <v/>
      </c>
      <c r="D15" s="11">
        <f>D14</f>
        <v/>
      </c>
      <c r="E15" s="11">
        <f>E14</f>
        <v/>
      </c>
      <c r="F15" s="11">
        <f>F14</f>
        <v/>
      </c>
      <c r="G15" s="11">
        <f>G14</f>
        <v/>
      </c>
      <c r="H15" s="11" t="n"/>
    </row>
    <row r="17">
      <c r="A17" s="4" t="inlineStr">
        <is>
          <t>FINANCING ACTIVITIES</t>
        </is>
      </c>
      <c r="B17" s="5" t="inlineStr"/>
      <c r="C17" s="5" t="n"/>
      <c r="D17" s="5" t="n"/>
      <c r="E17" s="5" t="n"/>
      <c r="F17" s="5" t="n"/>
      <c r="G17" s="5" t="n"/>
      <c r="H17" s="5" t="n"/>
    </row>
    <row r="18">
      <c r="A18" t="inlineStr">
        <is>
          <t>Debt Repayment</t>
        </is>
      </c>
      <c r="B18">
        <f>-'Balance Sheet'!B7</f>
        <v/>
      </c>
      <c r="C18" s="11">
        <f>-'Balance Sheet'!C7</f>
        <v/>
      </c>
      <c r="D18" s="11">
        <f>-'Balance Sheet'!D7</f>
        <v/>
      </c>
      <c r="E18" s="11">
        <f>-'Balance Sheet'!E7</f>
        <v/>
      </c>
      <c r="F18" s="11">
        <f>-'Balance Sheet'!F7</f>
        <v/>
      </c>
      <c r="G18" s="11">
        <f>-'Balance Sheet'!G7</f>
        <v/>
      </c>
      <c r="H18" s="11" t="n"/>
    </row>
    <row r="19">
      <c r="A19" t="inlineStr">
        <is>
          <t>New Borrowings</t>
        </is>
      </c>
      <c r="B19">
        <f>'Balance Sheet'!B8</f>
        <v/>
      </c>
      <c r="C19" s="11">
        <f>'Balance Sheet'!C8</f>
        <v/>
      </c>
      <c r="D19" s="11">
        <f>'Balance Sheet'!D8</f>
        <v/>
      </c>
      <c r="E19" s="11">
        <f>'Balance Sheet'!E8</f>
        <v/>
      </c>
      <c r="F19" s="11">
        <f>'Balance Sheet'!F8</f>
        <v/>
      </c>
      <c r="G19" s="11">
        <f>'Balance Sheet'!G8</f>
        <v/>
      </c>
      <c r="H19" s="11" t="n"/>
    </row>
    <row r="20">
      <c r="A20" t="inlineStr">
        <is>
          <t>Dividends Paid</t>
        </is>
      </c>
      <c r="B20">
        <f>-'Balance Sheet'!B21</f>
        <v/>
      </c>
      <c r="C20" s="11">
        <f>-'Balance Sheet'!C21</f>
        <v/>
      </c>
      <c r="D20" s="11">
        <f>-'Balance Sheet'!D21</f>
        <v/>
      </c>
      <c r="E20" s="11">
        <f>-'Balance Sheet'!E21</f>
        <v/>
      </c>
      <c r="F20" s="11">
        <f>-'Balance Sheet'!F21</f>
        <v/>
      </c>
      <c r="G20" s="11">
        <f>-'Balance Sheet'!G21</f>
        <v/>
      </c>
      <c r="H20" s="11" t="n"/>
    </row>
    <row r="21">
      <c r="A21" t="inlineStr">
        <is>
          <t>Cash from Financing</t>
        </is>
      </c>
      <c r="B21">
        <f>B18+B19+B20</f>
        <v/>
      </c>
      <c r="C21" s="11">
        <f>C18+C19+C20</f>
        <v/>
      </c>
      <c r="D21" s="11">
        <f>D18+D19+D20</f>
        <v/>
      </c>
      <c r="E21" s="11">
        <f>E18+E19+E20</f>
        <v/>
      </c>
      <c r="F21" s="11">
        <f>F18+F19+F20</f>
        <v/>
      </c>
      <c r="G21" s="11">
        <f>G18+G19+G20</f>
        <v/>
      </c>
      <c r="H21" s="11" t="n"/>
    </row>
    <row r="23">
      <c r="A23" t="inlineStr">
        <is>
          <t>Net Change in Cash</t>
        </is>
      </c>
      <c r="B23">
        <f>B11+B15+B21</f>
        <v/>
      </c>
      <c r="C23" s="11">
        <f>C11+C15+C21</f>
        <v/>
      </c>
      <c r="D23" s="11">
        <f>D11+D15+D21</f>
        <v/>
      </c>
      <c r="E23" s="11">
        <f>E11+E15+E21</f>
        <v/>
      </c>
      <c r="F23" s="11">
        <f>F11+F15+F21</f>
        <v/>
      </c>
      <c r="G23" s="11">
        <f>G11+G15+G21</f>
        <v/>
      </c>
      <c r="H23" s="11" t="n"/>
    </row>
    <row r="24">
      <c r="A24" t="inlineStr">
        <is>
          <t>Beginning Cash</t>
        </is>
      </c>
      <c r="B24">
        <f>Assumptions!C45</f>
        <v/>
      </c>
      <c r="C24" s="11">
        <f>B25</f>
        <v/>
      </c>
      <c r="D24" s="11">
        <f>C25</f>
        <v/>
      </c>
      <c r="E24" s="11">
        <f>D25</f>
        <v/>
      </c>
      <c r="F24" s="11">
        <f>E25</f>
        <v/>
      </c>
      <c r="G24" s="11">
        <f>F25</f>
        <v/>
      </c>
      <c r="H24" s="11" t="n"/>
    </row>
    <row r="25">
      <c r="A25" t="inlineStr">
        <is>
          <t>Ending Cash</t>
        </is>
      </c>
      <c r="B25" s="2">
        <f>B24+B23</f>
        <v/>
      </c>
      <c r="C25" s="16">
        <f>C24+C23</f>
        <v/>
      </c>
      <c r="D25" s="16">
        <f>D24+D23</f>
        <v/>
      </c>
      <c r="E25" s="16">
        <f>E24+E23</f>
        <v/>
      </c>
      <c r="F25" s="16">
        <f>F24+F23</f>
        <v/>
      </c>
      <c r="G25" s="16">
        <f>G24+G23</f>
        <v/>
      </c>
      <c r="H25" s="11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Dashboard — Sava Industrial Co.Ltd</t>
        </is>
      </c>
    </row>
    <row r="2">
      <c r="A2" t="inlineStr">
        <is>
          <t>Active scenario | Key metrics &amp; balance check</t>
        </is>
      </c>
    </row>
    <row r="4">
      <c r="A4" s="2" t="inlineStr">
        <is>
          <t>Label (EN)</t>
        </is>
      </c>
      <c r="B4" s="2" t="inlineStr">
        <is>
          <t>Nhãn (VI)</t>
        </is>
      </c>
      <c r="C4" s="3" t="inlineStr">
        <is>
          <t>FY2023A</t>
        </is>
      </c>
      <c r="D4" s="3" t="inlineStr">
        <is>
          <t>FY2024E</t>
        </is>
      </c>
      <c r="E4" s="3" t="inlineStr">
        <is>
          <t>FY2025E</t>
        </is>
      </c>
      <c r="F4" s="3" t="inlineStr">
        <is>
          <t>FY2026E</t>
        </is>
      </c>
      <c r="G4" s="3" t="inlineStr">
        <is>
          <t>FY2027E</t>
        </is>
      </c>
      <c r="H4" s="3" t="inlineStr">
        <is>
          <t>FY2028E</t>
        </is>
      </c>
    </row>
    <row r="6">
      <c r="A6" t="inlineStr">
        <is>
          <t>Revenue</t>
        </is>
      </c>
      <c r="B6" s="20">
        <f>'Income Statement'!B5</f>
        <v/>
      </c>
      <c r="C6" s="20">
        <f>'Income Statement'!C5</f>
        <v/>
      </c>
      <c r="D6" s="20">
        <f>'Income Statement'!D5</f>
        <v/>
      </c>
      <c r="E6" s="20">
        <f>'Income Statement'!E5</f>
        <v/>
      </c>
      <c r="F6" s="20">
        <f>'Income Statement'!F5</f>
        <v/>
      </c>
      <c r="G6" s="20">
        <f>'Income Statement'!G5</f>
        <v/>
      </c>
    </row>
    <row r="7">
      <c r="A7" t="inlineStr">
        <is>
          <t>EBITDA</t>
        </is>
      </c>
      <c r="B7" s="20">
        <f>'Income Statement'!B9</f>
        <v/>
      </c>
      <c r="C7" s="20">
        <f>'Income Statement'!C9</f>
        <v/>
      </c>
      <c r="D7" s="20">
        <f>'Income Statement'!D9</f>
        <v/>
      </c>
      <c r="E7" s="20">
        <f>'Income Statement'!E9</f>
        <v/>
      </c>
      <c r="F7" s="20">
        <f>'Income Statement'!F9</f>
        <v/>
      </c>
      <c r="G7" s="20">
        <f>'Income Statement'!G9</f>
        <v/>
      </c>
    </row>
    <row r="8">
      <c r="A8" t="inlineStr">
        <is>
          <t>EBITDA Margin</t>
        </is>
      </c>
      <c r="B8" s="21">
        <f>IF('Income Statement'!B5=0,0,'Income Statement'!B9/'Income Statement'!B5)</f>
        <v/>
      </c>
      <c r="C8" s="21">
        <f>IF('Income Statement'!C5=0,0,'Income Statement'!C9/'Income Statement'!C5)</f>
        <v/>
      </c>
      <c r="D8" s="21">
        <f>IF('Income Statement'!D5=0,0,'Income Statement'!D9/'Income Statement'!D5)</f>
        <v/>
      </c>
      <c r="E8" s="21">
        <f>IF('Income Statement'!E5=0,0,'Income Statement'!E9/'Income Statement'!E5)</f>
        <v/>
      </c>
      <c r="F8" s="21">
        <f>IF('Income Statement'!F5=0,0,'Income Statement'!F9/'Income Statement'!F5)</f>
        <v/>
      </c>
      <c r="G8" s="21">
        <f>IF('Income Statement'!G5=0,0,'Income Statement'!G9/'Income Statement'!G5)</f>
        <v/>
      </c>
    </row>
    <row r="9">
      <c r="A9" t="inlineStr">
        <is>
          <t>Net Income</t>
        </is>
      </c>
      <c r="B9" s="20">
        <f>'Income Statement'!B15</f>
        <v/>
      </c>
      <c r="C9" s="20">
        <f>'Income Statement'!C15</f>
        <v/>
      </c>
      <c r="D9" s="20">
        <f>'Income Statement'!D15</f>
        <v/>
      </c>
      <c r="E9" s="20">
        <f>'Income Statement'!E15</f>
        <v/>
      </c>
      <c r="F9" s="20">
        <f>'Income Statement'!F15</f>
        <v/>
      </c>
      <c r="G9" s="20">
        <f>'Income Statement'!G15</f>
        <v/>
      </c>
    </row>
    <row r="10">
      <c r="A10" t="inlineStr">
        <is>
          <t>Net Margin</t>
        </is>
      </c>
      <c r="B10" s="21">
        <f>IF('Income Statement'!B5=0,0,'Income Statement'!B15/'Income Statement'!B5)</f>
        <v/>
      </c>
      <c r="C10" s="21">
        <f>IF('Income Statement'!C5=0,0,'Income Statement'!C15/'Income Statement'!C5)</f>
        <v/>
      </c>
      <c r="D10" s="21">
        <f>IF('Income Statement'!D5=0,0,'Income Statement'!D15/'Income Statement'!D5)</f>
        <v/>
      </c>
      <c r="E10" s="21">
        <f>IF('Income Statement'!E5=0,0,'Income Statement'!E15/'Income Statement'!E5)</f>
        <v/>
      </c>
      <c r="F10" s="21">
        <f>IF('Income Statement'!F5=0,0,'Income Statement'!F15/'Income Statement'!F5)</f>
        <v/>
      </c>
      <c r="G10" s="21">
        <f>IF('Income Statement'!G5=0,0,'Income Statement'!G15/'Income Statement'!G5)</f>
        <v/>
      </c>
    </row>
    <row r="11">
      <c r="A11" t="inlineStr">
        <is>
          <t>Total Assets</t>
        </is>
      </c>
      <c r="B11" s="20">
        <f>'Balance Sheet'!B10</f>
        <v/>
      </c>
      <c r="C11" s="20">
        <f>'Balance Sheet'!C10</f>
        <v/>
      </c>
      <c r="D11" s="20">
        <f>'Balance Sheet'!D10</f>
        <v/>
      </c>
      <c r="E11" s="20">
        <f>'Balance Sheet'!E10</f>
        <v/>
      </c>
      <c r="F11" s="20">
        <f>'Balance Sheet'!F10</f>
        <v/>
      </c>
      <c r="G11" s="20">
        <f>'Balance Sheet'!G10</f>
        <v/>
      </c>
    </row>
    <row r="12">
      <c r="A12" t="inlineStr">
        <is>
          <t>Net Debt</t>
        </is>
      </c>
      <c r="B12" s="20">
        <f>'Balance Sheet'!B14-'Balance Sheet'!B6</f>
        <v/>
      </c>
      <c r="C12" s="20">
        <f>'Balance Sheet'!C14-'Balance Sheet'!C6</f>
        <v/>
      </c>
      <c r="D12" s="20">
        <f>'Balance Sheet'!D14-'Balance Sheet'!D6</f>
        <v/>
      </c>
      <c r="E12" s="20">
        <f>'Balance Sheet'!E14-'Balance Sheet'!E6</f>
        <v/>
      </c>
      <c r="F12" s="20">
        <f>'Balance Sheet'!F14-'Balance Sheet'!F6</f>
        <v/>
      </c>
      <c r="G12" s="20">
        <f>'Balance Sheet'!G14-'Balance Sheet'!G6</f>
        <v/>
      </c>
    </row>
    <row r="13">
      <c r="A13" t="inlineStr">
        <is>
          <t>Debt / EBITDA</t>
        </is>
      </c>
      <c r="B13" s="22">
        <f>IF('Income Statement'!B9=0,0,('Balance Sheet'!B14-'Balance Sheet'!B6)/'Income Statement'!B9)</f>
        <v/>
      </c>
      <c r="C13" s="22">
        <f>IF('Income Statement'!C9=0,0,('Balance Sheet'!C14-'Balance Sheet'!C6)/'Income Statement'!C9)</f>
        <v/>
      </c>
      <c r="D13" s="22">
        <f>IF('Income Statement'!D9=0,0,('Balance Sheet'!D14-'Balance Sheet'!D6)/'Income Statement'!D9)</f>
        <v/>
      </c>
      <c r="E13" s="22">
        <f>IF('Income Statement'!E9=0,0,('Balance Sheet'!E14-'Balance Sheet'!E6)/'Income Statement'!E9)</f>
        <v/>
      </c>
      <c r="F13" s="22">
        <f>IF('Income Statement'!F9=0,0,('Balance Sheet'!F14-'Balance Sheet'!F6)/'Income Statement'!F9)</f>
        <v/>
      </c>
      <c r="G13" s="22">
        <f>IF('Income Statement'!G9=0,0,('Balance Sheet'!G14-'Balance Sheet'!G6)/'Income Statement'!G9)</f>
        <v/>
      </c>
    </row>
    <row r="14">
      <c r="A14" t="inlineStr">
        <is>
          <t>ROE</t>
        </is>
      </c>
      <c r="B14" s="21">
        <f>IF(AVERAGE('Balance Sheet'!B16,'Balance Sheet'!B16)=0,0,'Income Statement'!B15/AVERAGE('Balance Sheet'!B16,'Balance Sheet'!B16))</f>
        <v/>
      </c>
      <c r="C14" s="21">
        <f>IF(AVERAGE('Balance Sheet'!B16,'Balance Sheet'!C16)=0,0,'Income Statement'!C15/AVERAGE('Balance Sheet'!B16,'Balance Sheet'!C16))</f>
        <v/>
      </c>
      <c r="D14" s="21">
        <f>IF(AVERAGE('Balance Sheet'!C16,'Balance Sheet'!D16)=0,0,'Income Statement'!D15/AVERAGE('Balance Sheet'!C16,'Balance Sheet'!D16))</f>
        <v/>
      </c>
      <c r="E14" s="21">
        <f>IF(AVERAGE('Balance Sheet'!D16,'Balance Sheet'!E16)=0,0,'Income Statement'!E15/AVERAGE('Balance Sheet'!D16,'Balance Sheet'!E16))</f>
        <v/>
      </c>
      <c r="F14" s="21">
        <f>IF(AVERAGE('Balance Sheet'!E16,'Balance Sheet'!F16)=0,0,'Income Statement'!F15/AVERAGE('Balance Sheet'!E16,'Balance Sheet'!F16))</f>
        <v/>
      </c>
      <c r="G14" s="21">
        <f>IF(AVERAGE('Balance Sheet'!F16,'Balance Sheet'!G16)=0,0,'Income Statement'!G15/AVERAGE('Balance Sheet'!F16,'Balance Sheet'!G16))</f>
        <v/>
      </c>
    </row>
    <row r="15">
      <c r="A15" t="inlineStr">
        <is>
          <t>Balance Check</t>
        </is>
      </c>
      <c r="B15" s="20">
        <f>'Balance Sheet'!B23</f>
        <v/>
      </c>
      <c r="C15" s="20">
        <f>'Balance Sheet'!C23</f>
        <v/>
      </c>
      <c r="D15" s="20">
        <f>'Balance Sheet'!D23</f>
        <v/>
      </c>
      <c r="E15" s="20">
        <f>'Balance Sheet'!E23</f>
        <v/>
      </c>
      <c r="F15" s="20">
        <f>'Balance Sheet'!F23</f>
        <v/>
      </c>
      <c r="G15" s="20">
        <f>'Balance Sheet'!G23</f>
        <v/>
      </c>
    </row>
    <row r="17">
      <c r="A17" s="2" t="inlineStr">
        <is>
          <t>Notes</t>
        </is>
      </c>
    </row>
    <row r="18">
      <c r="A18" t="inlineStr">
        <is>
          <t>• Blue cells on Assumptions are editable inputs.</t>
        </is>
      </c>
    </row>
    <row r="19">
      <c r="A19" t="inlineStr">
        <is>
          <t>• Balance Check should be ~0; small drift may need debt/cash plug tuning.</t>
        </is>
      </c>
    </row>
    <row r="20">
      <c r="A20" t="inlineStr">
        <is>
          <t>• Toggle scenario on Assumptions (1=Base, 2=Upside, 3=Downside).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2026-09-17T14:00:59Z</dcterms:created>
  <dcterms:modified xsi:type="dcterms:W3CDTF">2026-09-17T14:00:59Z</dcterms:modified>
</cp:coreProperties>
</file>