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Labels_TT99" sheetId="2" state="visible" r:id="rId2"/>
    <sheet name="Pretax Income" sheetId="3" state="visible" r:id="rId3"/>
    <sheet name="Permanent Differences" sheetId="4" state="visible" r:id="rId4"/>
    <sheet name="Temporary Differences" sheetId="5" state="visible" r:id="rId5"/>
    <sheet name="Loss Carryforward" sheetId="6" state="visible" r:id="rId6"/>
    <sheet name="Thin Cap Note" sheetId="7" state="visible" r:id="rId7"/>
    <sheet name="CIT Calculation" sheetId="8" state="visible" r:id="rId8"/>
    <sheet name="Deferred Tax" sheetId="9" state="visible" r:id="rId9"/>
    <sheet name="Effective Rate" sheetId="10" state="visible" r:id="rId10"/>
    <sheet name="Dashboard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"/>
    <numFmt numFmtId="166" formatCode="0.0x"/>
    <numFmt numFmtId="167" formatCode="0.0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0000FF"/>
    </font>
    <font>
      <color rgb="00000000"/>
    </font>
    <font>
      <i val="1"/>
      <color rgb="00666666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2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0" fontId="6" fillId="0" borderId="0" pivotButton="0" quotePrefix="0" xfId="0"/>
    <xf numFmtId="0" fontId="3" fillId="2" borderId="0" applyAlignment="1" pivotButton="0" quotePrefix="0" xfId="0">
      <alignment horizontal="center" wrapText="1"/>
    </xf>
    <xf numFmtId="0" fontId="3" fillId="2" borderId="0" pivotButton="0" quotePrefix="0" xfId="0"/>
    <xf numFmtId="165" fontId="5" fillId="0" borderId="0" pivotButton="0" quotePrefix="0" xfId="0"/>
    <xf numFmtId="165" fontId="2" fillId="4" borderId="0" pivotButton="0" quotePrefix="0" xfId="0"/>
    <xf numFmtId="165" fontId="5" fillId="5" borderId="0" pivotButton="0" quotePrefix="0" xfId="0"/>
    <xf numFmtId="166" fontId="5" fillId="4" borderId="0" pivotButton="0" quotePrefix="0" xfId="0"/>
    <xf numFmtId="164" fontId="5" fillId="0" borderId="0" pivotButton="0" quotePrefix="0" xfId="0"/>
    <xf numFmtId="164" fontId="2" fillId="4" borderId="0" pivotButton="0" quotePrefix="0" xfId="0"/>
    <xf numFmtId="164" fontId="5" fillId="5" borderId="0" pivotButton="0" quotePrefix="0" xfId="0"/>
    <xf numFmtId="167" fontId="5" fillId="5" borderId="0" pivotButton="0" quotePrefix="0" xfId="0"/>
    <xf numFmtId="165" fontId="5" fillId="4" borderId="0" pivotButton="0" quotePrefix="0" xfId="0"/>
    <xf numFmtId="164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FY2024A Tax Snapshot ($M / %)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'Dashboard'!$A$6:$A$10</f>
            </numRef>
          </cat>
          <val>
            <numRef>
              <f>'Dashboard'!$B$6:$B$10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5-Year PBT vs Total Tax ($M)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'Dashboard'!B17</f>
            </strRef>
          </tx>
          <spPr>
            <a:ln>
              <a:prstDash val="solid"/>
            </a:ln>
          </spPr>
          <cat>
            <numRef>
              <f>'Dashboard'!$A$19</f>
            </numRef>
          </cat>
          <val>
            <numRef>
              <f>'Dashboard'!$C$17:$F$17</f>
            </numRef>
          </val>
        </ser>
        <ser>
          <idx val="1"/>
          <order val="1"/>
          <tx>
            <strRef>
              <f>'Dashboard'!B18</f>
            </strRef>
          </tx>
          <spPr>
            <a:ln>
              <a:prstDash val="solid"/>
            </a:ln>
          </spPr>
          <cat>
            <numRef>
              <f>'Dashboard'!$A$19</f>
            </numRef>
          </cat>
          <val>
            <numRef>
              <f>'Dashboard'!$C$18:$F$18</f>
            </numRef>
          </val>
        </ser>
        <ser>
          <idx val="2"/>
          <order val="2"/>
          <tx>
            <strRef>
              <f>'Dashboard'!B19</f>
            </strRef>
          </tx>
          <spPr>
            <a:ln>
              <a:prstDash val="solid"/>
            </a:ln>
          </spPr>
          <cat>
            <numRef>
              <f>'Dashboard'!$A$19</f>
            </numRef>
          </cat>
          <val>
            <numRef>
              <f>'Dashboard'!$C$19:$F$19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Effective Tax Rate Trend</a:t>
            </a:r>
          </a:p>
        </rich>
      </tx>
    </title>
    <plotArea>
      <lineChart>
        <grouping val="standard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'Dashboard'!$B$4:$F$4</f>
            </numRef>
          </cat>
          <val>
            <numRef>
              <f>'Dashboard'!$B$20:$F$20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ETR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3</row>
      <rowOff>0</rowOff>
    </from>
    <ext cx="504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3</col>
      <colOff>0</colOff>
      <row>19</row>
      <rowOff>0</rowOff>
    </from>
    <ext cx="576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3</col>
      <colOff>0</colOff>
      <row>35</row>
      <rowOff>0</rowOff>
    </from>
    <ext cx="5760000" cy="288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Sava Industrial Co.Ltd — Local Tax &amp; Regulatory Layer</t>
        </is>
      </c>
    </row>
    <row r="2">
      <c r="A2" t="inlineStr">
        <is>
          <t>Thuế TNDN VN (TT99) | CIT 20% | Ưu đãi &amp; chênh lệch tạm thời | USD ($M) | Khớp Demo #1 &amp; #13</t>
        </is>
      </c>
    </row>
    <row r="4">
      <c r="A4" s="2" t="inlineStr">
        <is>
          <t>USD ($M)</t>
        </is>
      </c>
      <c r="B4" s="3" t="inlineStr">
        <is>
          <t>FY2024A</t>
        </is>
      </c>
      <c r="C4" s="3" t="inlineStr">
        <is>
          <t>FY2025E</t>
        </is>
      </c>
      <c r="D4" s="3" t="inlineStr">
        <is>
          <t>FY2026E</t>
        </is>
      </c>
      <c r="E4" s="3" t="inlineStr">
        <is>
          <t>FY2027E</t>
        </is>
      </c>
      <c r="F4" s="3" t="inlineStr">
        <is>
          <t>FY2028E</t>
        </is>
      </c>
    </row>
    <row r="6">
      <c r="A6" s="4" t="inlineStr">
        <is>
          <t>THÔNG TIN CÔNG TY &amp; PHÁP LÝ</t>
        </is>
      </c>
      <c r="B6" s="5" t="n"/>
      <c r="C6" s="5" t="n"/>
      <c r="D6" s="5" t="n"/>
      <c r="E6" s="5" t="n"/>
      <c r="F6" s="5" t="n"/>
    </row>
    <row r="7">
      <c r="A7" t="inlineStr">
        <is>
          <t>Công ty</t>
        </is>
      </c>
      <c r="B7" s="6" t="inlineStr">
        <is>
          <t>Sava Industrial Co.Ltd (VN)</t>
        </is>
      </c>
    </row>
    <row r="8">
      <c r="A8" t="inlineStr">
        <is>
          <t>Chuẩn kế toán</t>
        </is>
      </c>
      <c r="B8" s="6" t="inlineStr">
        <is>
          <t>VAS / TT99/2025</t>
        </is>
      </c>
    </row>
    <row r="9">
      <c r="A9" t="inlineStr">
        <is>
          <t>Cơ quan thuế</t>
        </is>
      </c>
      <c r="B9" s="6" t="inlineStr">
        <is>
          <t>Cục Thuế TP.HCM — quyết toán thường niên</t>
        </is>
      </c>
    </row>
    <row r="11">
      <c r="A11" s="4" t="inlineStr">
        <is>
          <t>THUẾ SUẤT &amp; ƯU ĐÃI (Luật Thuế TNDN / NĐ 218)</t>
        </is>
      </c>
      <c r="B11" s="5" t="n"/>
      <c r="C11" s="5" t="n"/>
      <c r="D11" s="5" t="n"/>
      <c r="E11" s="5" t="n"/>
      <c r="F11" s="5" t="n"/>
    </row>
    <row r="12">
      <c r="A12" t="inlineStr">
        <is>
          <t>Thuế suất pháp định (CIT statutory)</t>
        </is>
      </c>
      <c r="B12" s="7" t="n">
        <v>0.2</v>
      </c>
      <c r="C12" s="7" t="n">
        <v>0.2</v>
      </c>
      <c r="D12" s="7" t="n">
        <v>0.2</v>
      </c>
      <c r="E12" s="7" t="n">
        <v>0.2</v>
      </c>
      <c r="F12" s="7" t="n">
        <v>0.2</v>
      </c>
    </row>
    <row r="13">
      <c r="A13" t="inlineStr">
        <is>
          <t>Thuế suất ưu đãi — dự án mở rộng (10%, năm 3–6)</t>
        </is>
      </c>
      <c r="B13" s="7" t="n">
        <v>0.1</v>
      </c>
      <c r="C13" s="7" t="n">
        <v>0.1</v>
      </c>
      <c r="D13" s="7" t="n">
        <v>0.1</v>
      </c>
      <c r="E13" s="7" t="n">
        <v>0.2</v>
      </c>
      <c r="F13" s="7" t="n">
        <v>0.2</v>
      </c>
    </row>
    <row r="14">
      <c r="A14" t="inlineStr">
        <is>
          <t>% thu nhập chịu thuế được hưởng ưu đãi</t>
        </is>
      </c>
      <c r="B14" s="7" t="n">
        <v>0.35</v>
      </c>
      <c r="C14" s="7" t="n">
        <v>0.3</v>
      </c>
      <c r="D14" s="7" t="n">
        <v>0.25</v>
      </c>
      <c r="E14" s="7" t="n">
        <v>0</v>
      </c>
      <c r="F14" s="7" t="n">
        <v>0</v>
      </c>
    </row>
    <row r="15">
      <c r="A15" t="inlineStr">
        <is>
          <t>Tín dụng thuế R&amp;D / đầu tư (3338)</t>
        </is>
      </c>
      <c r="B15" s="8" t="n">
        <v>0</v>
      </c>
      <c r="C15" s="8" t="n">
        <v>1.2</v>
      </c>
      <c r="D15" s="8" t="n">
        <v>1</v>
      </c>
      <c r="E15" s="8" t="n">
        <v>0.8</v>
      </c>
      <c r="F15" s="8" t="n">
        <v>0.5</v>
      </c>
    </row>
    <row r="17">
      <c r="A17" s="4" t="inlineStr">
        <is>
          <t>LNKT KẾ TOÁN (821 — khớp Demo #13 VAS)</t>
        </is>
      </c>
      <c r="B17" s="5" t="n"/>
      <c r="C17" s="5" t="n"/>
      <c r="D17" s="5" t="n"/>
      <c r="E17" s="5" t="n"/>
      <c r="F17" s="5" t="n"/>
    </row>
    <row r="18">
      <c r="A18" t="inlineStr">
        <is>
          <t>511 — Doanh thu (kế toán)</t>
        </is>
      </c>
      <c r="B18" s="8" t="n">
        <v>508.8</v>
      </c>
      <c r="C18" s="8" t="n">
        <v>539.3</v>
      </c>
      <c r="D18" s="8" t="n">
        <v>568.9</v>
      </c>
      <c r="E18" s="8" t="n">
        <v>597.3</v>
      </c>
      <c r="F18" s="8" t="n">
        <v>621.2</v>
      </c>
    </row>
    <row r="19">
      <c r="A19" t="inlineStr">
        <is>
          <t>632 — Giá vốn</t>
        </is>
      </c>
      <c r="B19" s="8" t="n">
        <v>330.7</v>
      </c>
      <c r="C19" s="8" t="n">
        <v>350.5</v>
      </c>
      <c r="D19" s="8" t="n">
        <v>369.8</v>
      </c>
      <c r="E19" s="8" t="n">
        <v>388.3</v>
      </c>
      <c r="F19" s="8" t="n">
        <v>403.8</v>
      </c>
    </row>
    <row r="20">
      <c r="A20" t="inlineStr">
        <is>
          <t>641+642 — Chi phí bán hàng &amp; QLDN (trước KH)</t>
        </is>
      </c>
      <c r="B20" s="8" t="n">
        <v>61.1</v>
      </c>
      <c r="C20" s="8" t="n">
        <v>64.7</v>
      </c>
      <c r="D20" s="8" t="n">
        <v>68.3</v>
      </c>
      <c r="E20" s="8" t="n">
        <v>71.7</v>
      </c>
      <c r="F20" s="8" t="n">
        <v>74.5</v>
      </c>
    </row>
    <row r="21">
      <c r="A21" t="inlineStr">
        <is>
          <t>6274/214 — Khấu hao TSCĐ (kế toán)</t>
        </is>
      </c>
      <c r="B21" s="8" t="n">
        <v>34.8</v>
      </c>
      <c r="C21" s="8" t="n">
        <v>36.5</v>
      </c>
      <c r="D21" s="8" t="n">
        <v>38</v>
      </c>
      <c r="E21" s="8" t="n">
        <v>39.2</v>
      </c>
      <c r="F21" s="8" t="n">
        <v>40</v>
      </c>
    </row>
    <row r="22">
      <c r="A22" t="inlineStr">
        <is>
          <t>635 — Chi phí tài chính</t>
        </is>
      </c>
      <c r="B22" s="8" t="n">
        <v>8.199999999999999</v>
      </c>
      <c r="C22" s="8" t="n">
        <v>7.8</v>
      </c>
      <c r="D22" s="8" t="n">
        <v>7.2</v>
      </c>
      <c r="E22" s="8" t="n">
        <v>6.5</v>
      </c>
      <c r="F22" s="8" t="n">
        <v>5.8</v>
      </c>
    </row>
    <row r="23">
      <c r="A23" t="inlineStr">
        <is>
          <t>711−811 — Thu nhập/(chi phí) khác (net)</t>
        </is>
      </c>
      <c r="B23" s="8" t="n">
        <v>0.7</v>
      </c>
      <c r="C23" s="8" t="n">
        <v>0.5</v>
      </c>
      <c r="D23" s="8" t="n">
        <v>0.4</v>
      </c>
      <c r="E23" s="8" t="n">
        <v>0.3</v>
      </c>
      <c r="F23" s="8" t="n">
        <v>0.2</v>
      </c>
    </row>
    <row r="25">
      <c r="A25" s="4" t="inlineStr">
        <is>
          <t>CHÊNH LỆCH VĨNH VIỄN (INPUT — tờ khai 03/TNDN)</t>
        </is>
      </c>
      <c r="B25" s="5" t="n"/>
      <c r="C25" s="5" t="n"/>
      <c r="D25" s="5" t="n"/>
      <c r="E25" s="5" t="n"/>
      <c r="F25" s="5" t="n"/>
    </row>
    <row r="26">
      <c r="A26" t="inlineStr">
        <is>
          <t>642 — Chi tiếp khách không được trừ (&gt; cap)</t>
        </is>
      </c>
      <c r="B26" s="8" t="n">
        <v>1.2</v>
      </c>
      <c r="C26" s="8" t="n">
        <v>1.3</v>
      </c>
      <c r="D26" s="8" t="n">
        <v>1.3</v>
      </c>
      <c r="E26" s="8" t="n">
        <v>1.4</v>
      </c>
      <c r="F26" s="8" t="n">
        <v>1.4</v>
      </c>
    </row>
    <row r="27">
      <c r="A27" t="inlineStr">
        <is>
          <t>811 — Phạt vi phạm hành chính (không trừ)</t>
        </is>
      </c>
      <c r="B27" s="8" t="n">
        <v>0.8</v>
      </c>
      <c r="C27" s="8" t="n">
        <v>0</v>
      </c>
      <c r="D27" s="8" t="n">
        <v>0.5</v>
      </c>
      <c r="E27" s="8" t="n">
        <v>0</v>
      </c>
      <c r="F27" s="8" t="n">
        <v>0</v>
      </c>
    </row>
    <row r="28">
      <c r="A28" t="inlineStr">
        <is>
          <t>642 — Từ thiện vượt hạn mức</t>
        </is>
      </c>
      <c r="B28" s="8" t="n">
        <v>0.5</v>
      </c>
      <c r="C28" s="8" t="n">
        <v>0.4</v>
      </c>
      <c r="D28" s="8" t="n">
        <v>0.4</v>
      </c>
      <c r="E28" s="8" t="n">
        <v>0.3</v>
      </c>
      <c r="F28" s="8" t="n">
        <v>0.3</v>
      </c>
    </row>
    <row r="29">
      <c r="A29" t="inlineStr">
        <is>
          <t>711 — Cổ tức được miễn thuế (trừ khỏi TNCT)</t>
        </is>
      </c>
      <c r="B29" s="8" t="n">
        <v>0.6</v>
      </c>
      <c r="C29" s="8" t="n">
        <v>0.7</v>
      </c>
      <c r="D29" s="8" t="n">
        <v>0.7</v>
      </c>
      <c r="E29" s="8" t="n">
        <v>0.8</v>
      </c>
      <c r="F29" s="8" t="n">
        <v>0.8</v>
      </c>
    </row>
    <row r="30">
      <c r="A30" t="inlineStr">
        <is>
          <t>711 — Thu nhập miễn thuế (ưu đãi đầu tư)</t>
        </is>
      </c>
      <c r="B30" s="8" t="n">
        <v>1</v>
      </c>
      <c r="C30" s="8" t="n">
        <v>1.2</v>
      </c>
      <c r="D30" s="8" t="n">
        <v>1</v>
      </c>
      <c r="E30" s="8" t="n">
        <v>0</v>
      </c>
      <c r="F30" s="8" t="n">
        <v>0</v>
      </c>
    </row>
    <row r="32">
      <c r="A32" s="4" t="inlineStr">
        <is>
          <t>CHÊNH LỆCH TẠM THỜI (INPUT — cơ sở 243/822)</t>
        </is>
      </c>
      <c r="B32" s="5" t="n"/>
      <c r="C32" s="5" t="n"/>
      <c r="D32" s="5" t="n"/>
      <c r="E32" s="5" t="n"/>
      <c r="F32" s="5" t="n"/>
    </row>
    <row r="33">
      <c r="A33" t="inlineStr">
        <is>
          <t>Khấu hao thuế (TSCĐ — nhanh hơn kế toán)</t>
        </is>
      </c>
      <c r="B33" s="8" t="n">
        <v>38.5</v>
      </c>
      <c r="C33" s="8" t="n">
        <v>39.8</v>
      </c>
      <c r="D33" s="8" t="n">
        <v>41</v>
      </c>
      <c r="E33" s="8" t="n">
        <v>42</v>
      </c>
      <c r="F33" s="8" t="n">
        <v>42.5</v>
      </c>
    </row>
    <row r="34">
      <c r="A34" t="inlineStr">
        <is>
          <t>352 — Dự phòng ghi sổ, chưa chi (cộng lại)</t>
        </is>
      </c>
      <c r="B34" s="8" t="n">
        <v>4.5</v>
      </c>
      <c r="C34" s="8" t="n">
        <v>3.8</v>
      </c>
      <c r="D34" s="8" t="n">
        <v>3.2</v>
      </c>
      <c r="E34" s="8" t="n">
        <v>2.8</v>
      </c>
      <c r="F34" s="8" t="n">
        <v>2.5</v>
      </c>
    </row>
    <row r="35">
      <c r="A35" t="inlineStr">
        <is>
          <t>131 — Dự phòng nợ xấu (chưa xóa sổ thuế)</t>
        </is>
      </c>
      <c r="B35" s="8" t="n">
        <v>2.1</v>
      </c>
      <c r="C35" s="8" t="n">
        <v>1.8</v>
      </c>
      <c r="D35" s="8" t="n">
        <v>1.5</v>
      </c>
      <c r="E35" s="8" t="n">
        <v>1.2</v>
      </c>
      <c r="F35" s="8" t="n">
        <v>1</v>
      </c>
    </row>
    <row r="36">
      <c r="A36" t="inlineStr">
        <is>
          <t>IFRS 16 / thuê — chênh lệch ghi nhận chi phí</t>
        </is>
      </c>
      <c r="B36" s="8" t="n">
        <v>1.8</v>
      </c>
      <c r="C36" s="8" t="n">
        <v>1.6</v>
      </c>
      <c r="D36" s="8" t="n">
        <v>1.4</v>
      </c>
      <c r="E36" s="8" t="n">
        <v>1.2</v>
      </c>
      <c r="F36" s="8" t="n">
        <v>1</v>
      </c>
    </row>
    <row r="37">
      <c r="A37" t="inlineStr">
        <is>
          <t>Đánh giá lại FX / chứng khoán chưa thực hiện</t>
        </is>
      </c>
      <c r="B37" s="8" t="n">
        <v>0.9</v>
      </c>
      <c r="C37" s="8" t="n">
        <v>0.6</v>
      </c>
      <c r="D37" s="8" t="n">
        <v>0.4</v>
      </c>
      <c r="E37" s="8" t="n">
        <v>0.3</v>
      </c>
      <c r="F37" s="8" t="n">
        <v>0.2</v>
      </c>
    </row>
    <row r="38">
      <c r="A38" t="inlineStr">
        <is>
          <t>Lỗ mang sang sử dụng (giảm TNCT)</t>
        </is>
      </c>
      <c r="B38" s="8" t="n">
        <v>5</v>
      </c>
      <c r="C38" s="8" t="n">
        <v>3</v>
      </c>
      <c r="D38" s="8" t="n">
        <v>2</v>
      </c>
      <c r="E38" s="8" t="n">
        <v>1</v>
      </c>
      <c r="F38" s="8" t="n">
        <v>0</v>
      </c>
    </row>
    <row r="39">
      <c r="A39" t="inlineStr">
        <is>
          <t>Lỗ tồn đọng đầu kỳ (NĐ 218 / Luật TNDN)</t>
        </is>
      </c>
      <c r="B39" s="8" t="n">
        <v>18.5</v>
      </c>
      <c r="C39" s="8" t="n"/>
      <c r="D39" s="8" t="n"/>
      <c r="E39" s="8" t="n"/>
      <c r="F39" s="8" t="n"/>
    </row>
    <row r="40">
      <c r="A40" t="inlineStr">
        <is>
          <t>Hạn mức sử dụng lỗ (% TNCT từng năm)</t>
        </is>
      </c>
      <c r="B40" s="7" t="n">
        <v>1</v>
      </c>
      <c r="C40" s="7" t="n">
        <v>1</v>
      </c>
      <c r="D40" s="7" t="n">
        <v>1</v>
      </c>
      <c r="E40" s="7" t="n">
        <v>1</v>
      </c>
      <c r="F40" s="7" t="n">
        <v>1</v>
      </c>
    </row>
    <row r="42">
      <c r="A42" s="4" t="inlineStr">
        <is>
          <t>MỎNG VỐN — THIN CAPITALIZATION (GHI CHÚ)</t>
        </is>
      </c>
      <c r="B42" s="5" t="n"/>
      <c r="C42" s="5" t="n"/>
      <c r="D42" s="5" t="n"/>
      <c r="E42" s="5" t="n"/>
      <c r="F42" s="5" t="n"/>
    </row>
    <row r="43">
      <c r="A43" t="inlineStr">
        <is>
          <t>341 — Vay từ bên liên quan (related-party)</t>
        </is>
      </c>
      <c r="B43" s="8" t="n">
        <v>42</v>
      </c>
      <c r="C43" s="8" t="n">
        <v>40</v>
      </c>
      <c r="D43" s="8" t="n">
        <v>38</v>
      </c>
      <c r="E43" s="8" t="n">
        <v>36</v>
      </c>
      <c r="F43" s="8" t="n">
        <v>34</v>
      </c>
    </row>
    <row r="44">
      <c r="A44" t="inlineStr">
        <is>
          <t>411 — Vốn CSH bình quân (mẫu số vốn chủ)</t>
        </is>
      </c>
      <c r="B44" s="8" t="n">
        <v>521.5</v>
      </c>
      <c r="C44" s="8" t="n">
        <v>545</v>
      </c>
      <c r="D44" s="8" t="n">
        <v>568</v>
      </c>
      <c r="E44" s="8" t="n">
        <v>590</v>
      </c>
      <c r="F44" s="8" t="n">
        <v>612</v>
      </c>
    </row>
    <row r="45">
      <c r="A45" t="inlineStr">
        <is>
          <t>Tỷ lệ nợ/vốn tối đa (Decree 132/2020 — 3:1 manufacturing)</t>
        </is>
      </c>
      <c r="B45" s="9" t="n">
        <v>3</v>
      </c>
      <c r="C45" s="9" t="n">
        <v>3</v>
      </c>
      <c r="D45" s="9" t="n">
        <v>3</v>
      </c>
      <c r="E45" s="9" t="n">
        <v>3</v>
      </c>
      <c r="F45" s="9" t="n">
        <v>3</v>
      </c>
    </row>
    <row r="46">
      <c r="A46" t="inlineStr">
        <is>
          <t>635 — Lãi vay không được trừ (thin cap add-back)</t>
        </is>
      </c>
      <c r="B46" s="8" t="n">
        <v>1.4</v>
      </c>
      <c r="C46" s="8" t="n">
        <v>1.2</v>
      </c>
      <c r="D46" s="8" t="n">
        <v>1</v>
      </c>
      <c r="E46" s="8" t="n">
        <v>0.8</v>
      </c>
      <c r="F46" s="8" t="n">
        <v>0.6</v>
      </c>
    </row>
    <row r="48">
      <c r="A48" s="4" t="inlineStr">
        <is>
          <t>THUẾ HOÃN LẠI &amp; TIỀN MẶT (243 / 333)</t>
        </is>
      </c>
      <c r="B48" s="5" t="n"/>
      <c r="C48" s="5" t="n"/>
      <c r="D48" s="5" t="n"/>
      <c r="E48" s="5" t="n"/>
      <c r="F48" s="5" t="n"/>
    </row>
    <row r="49">
      <c r="A49" t="inlineStr">
        <is>
          <t>243 — DTA số dư đầu kỳ</t>
        </is>
      </c>
      <c r="B49" s="8" t="n">
        <v>3.2</v>
      </c>
      <c r="C49" s="8" t="n"/>
      <c r="D49" s="8" t="n"/>
      <c r="E49" s="8" t="n"/>
      <c r="F49" s="8" t="n"/>
    </row>
    <row r="50">
      <c r="A50" t="inlineStr">
        <is>
          <t>243 — DTL số dư đầu kỳ</t>
        </is>
      </c>
      <c r="B50" s="8" t="n">
        <v>1.1</v>
      </c>
      <c r="C50" s="8" t="n"/>
      <c r="D50" s="8" t="n"/>
      <c r="E50" s="8" t="n"/>
      <c r="F50" s="8" t="n"/>
    </row>
    <row r="51">
      <c r="A51" t="inlineStr">
        <is>
          <t>333 — Thuế TNDN tạm nộp kỳ trước (quyết toán)</t>
        </is>
      </c>
      <c r="B51" s="8" t="n">
        <v>12.5</v>
      </c>
      <c r="C51" s="8" t="n">
        <v>14</v>
      </c>
      <c r="D51" s="8" t="n">
        <v>13.5</v>
      </c>
      <c r="E51" s="8" t="n">
        <v>13</v>
      </c>
      <c r="F51" s="8" t="n">
        <v>12.8</v>
      </c>
    </row>
    <row r="52">
      <c r="A52" t="inlineStr">
        <is>
          <t>333 — Tạm nộp trong kỳ (cash out)</t>
        </is>
      </c>
      <c r="B52" s="8" t="n">
        <v>13</v>
      </c>
      <c r="C52" s="8" t="n">
        <v>14.5</v>
      </c>
      <c r="D52" s="8" t="n">
        <v>14</v>
      </c>
      <c r="E52" s="8" t="n">
        <v>13.5</v>
      </c>
      <c r="F52" s="8" t="n">
        <v>13.2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4" customWidth="1" min="3" max="3"/>
    <col width="34" customWidth="1" min="4" max="4"/>
    <col width="16" customWidth="1" min="5" max="5"/>
    <col width="22" customWidth="1" min="6" max="6"/>
    <col width="28" customWidth="1" min="7" max="7"/>
  </cols>
  <sheetData>
    <row r="1">
      <c r="A1" s="1" t="inlineStr">
        <is>
          <t>Labels TT99/2025 — Sava Industrial Co.Ltd</t>
        </is>
      </c>
    </row>
    <row r="2">
      <c r="A2" s="10" t="inlineStr">
        <is>
          <t>Nguồn: Thông tư 99/2025/TT-BTC Phụ lục II — Phần A Danh mục tài khoản kế toán | Hiệu lực: 2026-01-01 | 71 TK cấp 1</t>
        </is>
      </c>
    </row>
    <row r="4">
      <c r="A4" s="11" t="inlineStr">
        <is>
          <t>Line Item (EN / model)</t>
        </is>
      </c>
      <c r="B4" s="11" t="inlineStr">
        <is>
          <t>Canonical ID</t>
        </is>
      </c>
      <c r="C4" s="11" t="inlineStr">
        <is>
          <t>TT99 Code(s)</t>
        </is>
      </c>
      <c r="D4" s="11" t="inlineStr">
        <is>
          <t>TT99 Name (VI)</t>
        </is>
      </c>
      <c r="E4" s="11" t="inlineStr">
        <is>
          <t>Statement</t>
        </is>
      </c>
      <c r="F4" s="11" t="inlineStr">
        <is>
          <t>Tab</t>
        </is>
      </c>
      <c r="G4" s="11" t="inlineStr">
        <is>
          <t>Notes</t>
        </is>
      </c>
    </row>
    <row r="5">
      <c r="A5" t="inlineStr">
        <is>
          <t>511 — Doanh thu (kế toán)</t>
        </is>
      </c>
      <c r="B5" t="inlineStr">
        <is>
          <t>revenue</t>
        </is>
      </c>
      <c r="C5" t="inlineStr">
        <is>
          <t>511</t>
        </is>
      </c>
      <c r="D5" t="inlineStr">
        <is>
          <t>Doanh thu bán hàng và cung cấp dịch vụ</t>
        </is>
      </c>
      <c r="E5" t="inlineStr">
        <is>
          <t>Tax base</t>
        </is>
      </c>
      <c r="F5" t="inlineStr">
        <is>
          <t>Pretax Income</t>
        </is>
      </c>
      <c r="G5" t="inlineStr"/>
    </row>
    <row r="6">
      <c r="A6" t="inlineStr">
        <is>
          <t>632 — Giá vốn</t>
        </is>
      </c>
      <c r="B6" t="inlineStr">
        <is>
          <t>cogs</t>
        </is>
      </c>
      <c r="C6" t="inlineStr">
        <is>
          <t>632</t>
        </is>
      </c>
      <c r="D6" t="inlineStr">
        <is>
          <t>Giá vốn hàng bán</t>
        </is>
      </c>
      <c r="E6" t="inlineStr">
        <is>
          <t>Tax base</t>
        </is>
      </c>
      <c r="F6" t="inlineStr">
        <is>
          <t>Pretax Income</t>
        </is>
      </c>
      <c r="G6" t="inlineStr"/>
    </row>
    <row r="7">
      <c r="A7" t="inlineStr">
        <is>
          <t>641+642 — Chi phí BH &amp; QLDN</t>
        </is>
      </c>
      <c r="B7" t="inlineStr">
        <is>
          <t>selling_expense</t>
        </is>
      </c>
      <c r="C7" t="inlineStr">
        <is>
          <t>641</t>
        </is>
      </c>
      <c r="D7" t="inlineStr">
        <is>
          <t>Chi phí bán hàng</t>
        </is>
      </c>
      <c r="E7" t="inlineStr">
        <is>
          <t>Tax base</t>
        </is>
      </c>
      <c r="F7" t="inlineStr">
        <is>
          <t>Pretax Income</t>
        </is>
      </c>
      <c r="G7" t="inlineStr">
        <is>
          <t>641 + 642</t>
        </is>
      </c>
    </row>
    <row r="8">
      <c r="A8" t="inlineStr">
        <is>
          <t>6274/214 — Khấu hao TSCĐ</t>
        </is>
      </c>
      <c r="B8" t="inlineStr">
        <is>
          <t>manufacturing_overhead</t>
        </is>
      </c>
      <c r="C8" t="inlineStr">
        <is>
          <t>627</t>
        </is>
      </c>
      <c r="D8" t="inlineStr">
        <is>
          <t>Chi phí sản xuất chung</t>
        </is>
      </c>
      <c r="E8" t="inlineStr">
        <is>
          <t>Tax base</t>
        </is>
      </c>
      <c r="F8" t="inlineStr">
        <is>
          <t>Pretax Income</t>
        </is>
      </c>
      <c r="G8" t="inlineStr"/>
    </row>
    <row r="9">
      <c r="A9" t="inlineStr">
        <is>
          <t>635 — Chi phí tài chính</t>
        </is>
      </c>
      <c r="B9" t="inlineStr">
        <is>
          <t>interest_expense</t>
        </is>
      </c>
      <c r="C9" t="inlineStr">
        <is>
          <t>635</t>
        </is>
      </c>
      <c r="D9" t="inlineStr">
        <is>
          <t>Chi phí tài chính</t>
        </is>
      </c>
      <c r="E9" t="inlineStr">
        <is>
          <t>Tax base</t>
        </is>
      </c>
      <c r="F9" t="inlineStr">
        <is>
          <t>Pretax Income</t>
        </is>
      </c>
      <c r="G9" t="inlineStr"/>
    </row>
    <row r="10">
      <c r="A10" t="inlineStr">
        <is>
          <t>821 — Chi phí thuế hiện hành</t>
        </is>
      </c>
      <c r="B10" t="inlineStr">
        <is>
          <t>tax</t>
        </is>
      </c>
      <c r="C10" t="inlineStr">
        <is>
          <t>821</t>
        </is>
      </c>
      <c r="D10" t="inlineStr">
        <is>
          <t>Chi phí thuế thu nhập doanh nghiệp</t>
        </is>
      </c>
      <c r="E10" t="inlineStr">
        <is>
          <t>CIT</t>
        </is>
      </c>
      <c r="F10" t="inlineStr">
        <is>
          <t>CIT Calculation</t>
        </is>
      </c>
      <c r="G10" t="inlineStr"/>
    </row>
    <row r="11">
      <c r="A11" t="inlineStr">
        <is>
          <t>822 — Chi phí thuế hoãn lại</t>
        </is>
      </c>
      <c r="B11" t="inlineStr">
        <is>
          <t>tax</t>
        </is>
      </c>
      <c r="C11" t="inlineStr">
        <is>
          <t>821</t>
        </is>
      </c>
      <c r="D11" t="inlineStr">
        <is>
          <t>Chi phí thuế thu nhập doanh nghiệp</t>
        </is>
      </c>
      <c r="E11" t="inlineStr">
        <is>
          <t>Deferred tax</t>
        </is>
      </c>
      <c r="F11" t="inlineStr">
        <is>
          <t>Deferred Tax</t>
        </is>
      </c>
      <c r="G11" t="inlineStr">
        <is>
          <t>822 per VAS; timing vs 821</t>
        </is>
      </c>
    </row>
    <row r="12">
      <c r="A12" t="inlineStr">
        <is>
          <t>333 — Thuế phải nộp / tạm nộp</t>
        </is>
      </c>
      <c r="B12" t="inlineStr">
        <is>
          <t>taxes_payable</t>
        </is>
      </c>
      <c r="C12" t="inlineStr">
        <is>
          <t>333</t>
        </is>
      </c>
      <c r="D12" t="inlineStr">
        <is>
          <t>Thuế và các khoản phải nộp Nhà nước</t>
        </is>
      </c>
      <c r="E12" t="inlineStr">
        <is>
          <t>Cash tax</t>
        </is>
      </c>
      <c r="F12" t="inlineStr">
        <is>
          <t>CIT Calculation</t>
        </is>
      </c>
      <c r="G12" t="inlineStr"/>
    </row>
    <row r="13">
      <c r="A13" t="inlineStr">
        <is>
          <t>243 — DTA/DTL net</t>
        </is>
      </c>
      <c r="B13" t="inlineStr">
        <is>
          <t>deferred_tax_asset</t>
        </is>
      </c>
      <c r="C13" t="inlineStr">
        <is>
          <t>243</t>
        </is>
      </c>
      <c r="D13" t="inlineStr">
        <is>
          <t>Tài sản thuế thu nhập hoãn lại</t>
        </is>
      </c>
      <c r="E13" t="inlineStr">
        <is>
          <t>Deferred tax</t>
        </is>
      </c>
      <c r="F13" t="inlineStr">
        <is>
          <t>Deferred Tax</t>
        </is>
      </c>
      <c r="G13" t="inlineStr"/>
    </row>
    <row r="14">
      <c r="A14" t="inlineStr">
        <is>
          <t>352 — Dự phòng (temp diff)</t>
        </is>
      </c>
      <c r="B14" t="inlineStr">
        <is>
          <t>provisions</t>
        </is>
      </c>
      <c r="C14" t="inlineStr">
        <is>
          <t>352</t>
        </is>
      </c>
      <c r="D14" t="inlineStr">
        <is>
          <t>Dự phòng phải trả</t>
        </is>
      </c>
      <c r="E14" t="inlineStr">
        <is>
          <t>Temporary diff.</t>
        </is>
      </c>
      <c r="F14" t="inlineStr">
        <is>
          <t>Temporary Differences</t>
        </is>
      </c>
      <c r="G14" t="inlineStr"/>
    </row>
    <row r="15">
      <c r="A15" t="inlineStr">
        <is>
          <t>131 — Dự phòng nợ xấu</t>
        </is>
      </c>
      <c r="B15" t="inlineStr">
        <is>
          <t>ar</t>
        </is>
      </c>
      <c r="C15" t="inlineStr">
        <is>
          <t>131</t>
        </is>
      </c>
      <c r="D15" t="inlineStr">
        <is>
          <t>Phải thu của khách hàng</t>
        </is>
      </c>
      <c r="E15" t="inlineStr">
        <is>
          <t>Temporary diff.</t>
        </is>
      </c>
      <c r="F15" t="inlineStr">
        <is>
          <t>Temporary Differences</t>
        </is>
      </c>
      <c r="G15" t="inlineStr">
        <is>
          <t>Bad debt provision timing</t>
        </is>
      </c>
    </row>
    <row r="16">
      <c r="A16" t="inlineStr">
        <is>
          <t>642 — Chi tiếp khách không trừ</t>
        </is>
      </c>
      <c r="B16" t="inlineStr">
        <is>
          <t>admin_expense</t>
        </is>
      </c>
      <c r="C16" t="inlineStr">
        <is>
          <t>642</t>
        </is>
      </c>
      <c r="D16" t="inlineStr">
        <is>
          <t>Chi phí quản lý doanh nghiệp</t>
        </is>
      </c>
      <c r="E16" t="inlineStr">
        <is>
          <t>Permanent diff.</t>
        </is>
      </c>
      <c r="F16" t="inlineStr">
        <is>
          <t>Permanent Differences</t>
        </is>
      </c>
      <c r="G16" t="inlineStr"/>
    </row>
    <row r="17">
      <c r="A17" t="inlineStr">
        <is>
          <t>811 — Phạt hành chính</t>
        </is>
      </c>
      <c r="B17" t="inlineStr">
        <is>
          <t>other_expense</t>
        </is>
      </c>
      <c r="C17" t="inlineStr">
        <is>
          <t>811</t>
        </is>
      </c>
      <c r="D17" t="inlineStr">
        <is>
          <t>Chi phí khác</t>
        </is>
      </c>
      <c r="E17" t="inlineStr">
        <is>
          <t>Permanent diff.</t>
        </is>
      </c>
      <c r="F17" t="inlineStr">
        <is>
          <t>Permanent Differences</t>
        </is>
      </c>
      <c r="G17" t="inlineStr"/>
    </row>
    <row r="18">
      <c r="A18" t="inlineStr">
        <is>
          <t>711 — Thu nhập miễn thuế</t>
        </is>
      </c>
      <c r="B18" t="inlineStr">
        <is>
          <t>other_income</t>
        </is>
      </c>
      <c r="C18" t="inlineStr">
        <is>
          <t>711</t>
        </is>
      </c>
      <c r="D18" t="inlineStr">
        <is>
          <t>Thu nhập khác</t>
        </is>
      </c>
      <c r="E18" t="inlineStr">
        <is>
          <t>Permanent diff.</t>
        </is>
      </c>
      <c r="F18" t="inlineStr">
        <is>
          <t>Permanent Differences</t>
        </is>
      </c>
      <c r="G18" t="inlineStr"/>
    </row>
    <row r="20">
      <c r="A20" s="4" t="inlineStr">
        <is>
          <t>REFERENCE — ALL TT99 ACCOUNTS IN coa-tt99.json</t>
        </is>
      </c>
      <c r="B20" s="5" t="n"/>
      <c r="C20" s="5" t="n"/>
      <c r="D20" s="5" t="n"/>
      <c r="E20" s="5" t="n"/>
      <c r="F20" s="5" t="n"/>
      <c r="G20" s="5" t="n"/>
    </row>
    <row r="21">
      <c r="A21" s="12" t="inlineStr">
        <is>
          <t>TT99 Code</t>
        </is>
      </c>
      <c r="B21" s="12" t="inlineStr">
        <is>
          <t>Name (VI)</t>
        </is>
      </c>
      <c r="C21" s="12" t="inlineStr">
        <is>
          <t>Type</t>
        </is>
      </c>
      <c r="D21" s="12" t="inlineStr">
        <is>
          <t>Canonical ID</t>
        </is>
      </c>
    </row>
    <row r="22">
      <c r="A22" t="inlineStr">
        <is>
          <t>111</t>
        </is>
      </c>
      <c r="B22" t="inlineStr">
        <is>
          <t>Tiền mặt</t>
        </is>
      </c>
      <c r="C22" t="inlineStr">
        <is>
          <t>asset</t>
        </is>
      </c>
      <c r="D22" t="inlineStr">
        <is>
          <t>cash</t>
        </is>
      </c>
    </row>
    <row r="23">
      <c r="A23" t="inlineStr">
        <is>
          <t>112</t>
        </is>
      </c>
      <c r="B23" t="inlineStr">
        <is>
          <t>Tiền gửi không kỳ hạn</t>
        </is>
      </c>
      <c r="C23" t="inlineStr">
        <is>
          <t>asset</t>
        </is>
      </c>
      <c r="D23" t="inlineStr">
        <is>
          <t>cash</t>
        </is>
      </c>
    </row>
    <row r="24">
      <c r="A24" t="inlineStr">
        <is>
          <t>113</t>
        </is>
      </c>
      <c r="B24" t="inlineStr">
        <is>
          <t>Tiền đang chuyển</t>
        </is>
      </c>
      <c r="C24" t="inlineStr">
        <is>
          <t>asset</t>
        </is>
      </c>
      <c r="D24" t="inlineStr">
        <is>
          <t>cash_in_transit</t>
        </is>
      </c>
    </row>
    <row r="25">
      <c r="A25" t="inlineStr">
        <is>
          <t>121</t>
        </is>
      </c>
      <c r="B25" t="inlineStr">
        <is>
          <t>Chứng khoán kinh doanh</t>
        </is>
      </c>
      <c r="C25" t="inlineStr">
        <is>
          <t>asset</t>
        </is>
      </c>
      <c r="D25" t="inlineStr">
        <is>
          <t>trading_securities</t>
        </is>
      </c>
    </row>
    <row r="26">
      <c r="A26" t="inlineStr">
        <is>
          <t>128</t>
        </is>
      </c>
      <c r="B26" t="inlineStr">
        <is>
          <t>Đầu tư nắm giữ đến ngày đáo hạn</t>
        </is>
      </c>
      <c r="C26" t="inlineStr">
        <is>
          <t>asset</t>
        </is>
      </c>
      <c r="D26" t="inlineStr">
        <is>
          <t>held_to_maturity_investments</t>
        </is>
      </c>
    </row>
    <row r="27">
      <c r="A27" t="inlineStr">
        <is>
          <t>131</t>
        </is>
      </c>
      <c r="B27" t="inlineStr">
        <is>
          <t>Phải thu của khách hàng</t>
        </is>
      </c>
      <c r="C27" t="inlineStr">
        <is>
          <t>asset</t>
        </is>
      </c>
      <c r="D27" t="inlineStr">
        <is>
          <t>ar</t>
        </is>
      </c>
    </row>
    <row r="28">
      <c r="A28" t="inlineStr">
        <is>
          <t>133</t>
        </is>
      </c>
      <c r="B28" t="inlineStr">
        <is>
          <t>Thuế GTGT được khấu trừ</t>
        </is>
      </c>
      <c r="C28" t="inlineStr">
        <is>
          <t>asset</t>
        </is>
      </c>
      <c r="D28" t="inlineStr">
        <is>
          <t>vat_input</t>
        </is>
      </c>
    </row>
    <row r="29">
      <c r="A29" t="inlineStr">
        <is>
          <t>136</t>
        </is>
      </c>
      <c r="B29" t="inlineStr">
        <is>
          <t>Phải thu nội bộ</t>
        </is>
      </c>
      <c r="C29" t="inlineStr">
        <is>
          <t>asset</t>
        </is>
      </c>
      <c r="D29" t="inlineStr">
        <is>
          <t>intercompany_receivable</t>
        </is>
      </c>
    </row>
    <row r="30">
      <c r="A30" t="inlineStr">
        <is>
          <t>138</t>
        </is>
      </c>
      <c r="B30" t="inlineStr">
        <is>
          <t>Phải thu khác</t>
        </is>
      </c>
      <c r="C30" t="inlineStr">
        <is>
          <t>asset</t>
        </is>
      </c>
      <c r="D30" t="inlineStr">
        <is>
          <t>other_receivables</t>
        </is>
      </c>
    </row>
    <row r="31">
      <c r="A31" t="inlineStr">
        <is>
          <t>141</t>
        </is>
      </c>
      <c r="B31" t="inlineStr">
        <is>
          <t>Tạm ứng</t>
        </is>
      </c>
      <c r="C31" t="inlineStr">
        <is>
          <t>asset</t>
        </is>
      </c>
      <c r="D31" t="inlineStr">
        <is>
          <t>advances</t>
        </is>
      </c>
    </row>
    <row r="32">
      <c r="A32" t="inlineStr">
        <is>
          <t>151</t>
        </is>
      </c>
      <c r="B32" t="inlineStr">
        <is>
          <t>Hàng mua đang đi đường</t>
        </is>
      </c>
      <c r="C32" t="inlineStr">
        <is>
          <t>asset</t>
        </is>
      </c>
      <c r="D32" t="inlineStr">
        <is>
          <t>goods_in_transit</t>
        </is>
      </c>
    </row>
    <row r="33">
      <c r="A33" t="inlineStr">
        <is>
          <t>152</t>
        </is>
      </c>
      <c r="B33" t="inlineStr">
        <is>
          <t>Nguyên liệu, vật liệu</t>
        </is>
      </c>
      <c r="C33" t="inlineStr">
        <is>
          <t>asset</t>
        </is>
      </c>
      <c r="D33" t="inlineStr">
        <is>
          <t>raw_materials</t>
        </is>
      </c>
    </row>
    <row r="34">
      <c r="A34" t="inlineStr">
        <is>
          <t>153</t>
        </is>
      </c>
      <c r="B34" t="inlineStr">
        <is>
          <t>Công cụ, dụng cụ</t>
        </is>
      </c>
      <c r="C34" t="inlineStr">
        <is>
          <t>asset</t>
        </is>
      </c>
      <c r="D34" t="inlineStr">
        <is>
          <t>supplies</t>
        </is>
      </c>
    </row>
    <row r="35">
      <c r="A35" t="inlineStr">
        <is>
          <t>154</t>
        </is>
      </c>
      <c r="B35" t="inlineStr">
        <is>
          <t>Chi phí sản xuất, kinh doanh dở dang</t>
        </is>
      </c>
      <c r="C35" t="inlineStr">
        <is>
          <t>asset</t>
        </is>
      </c>
      <c r="D35" t="inlineStr">
        <is>
          <t>wip</t>
        </is>
      </c>
    </row>
    <row r="36">
      <c r="A36" t="inlineStr">
        <is>
          <t>155</t>
        </is>
      </c>
      <c r="B36" t="inlineStr">
        <is>
          <t>Sản phẩm</t>
        </is>
      </c>
      <c r="C36" t="inlineStr">
        <is>
          <t>asset</t>
        </is>
      </c>
      <c r="D36" t="inlineStr">
        <is>
          <t>finished_goods</t>
        </is>
      </c>
    </row>
    <row r="37">
      <c r="A37" t="inlineStr">
        <is>
          <t>156</t>
        </is>
      </c>
      <c r="B37" t="inlineStr">
        <is>
          <t>Hàng hóa</t>
        </is>
      </c>
      <c r="C37" t="inlineStr">
        <is>
          <t>asset</t>
        </is>
      </c>
      <c r="D37" t="inlineStr">
        <is>
          <t>inventory</t>
        </is>
      </c>
    </row>
    <row r="38">
      <c r="A38" t="inlineStr">
        <is>
          <t>157</t>
        </is>
      </c>
      <c r="B38" t="inlineStr">
        <is>
          <t>Hàng gửi đi bán</t>
        </is>
      </c>
      <c r="C38" t="inlineStr">
        <is>
          <t>asset</t>
        </is>
      </c>
      <c r="D38" t="inlineStr">
        <is>
          <t>consignment_inventory</t>
        </is>
      </c>
    </row>
    <row r="39">
      <c r="A39" t="inlineStr">
        <is>
          <t>158</t>
        </is>
      </c>
      <c r="B39" t="inlineStr">
        <is>
          <t>Nguyên liệu, vật tư tại kho bảo thuế</t>
        </is>
      </c>
      <c r="C39" t="inlineStr">
        <is>
          <t>asset</t>
        </is>
      </c>
      <c r="D39" t="inlineStr">
        <is>
          <t>bonded_inventory</t>
        </is>
      </c>
    </row>
    <row r="40">
      <c r="A40" t="inlineStr">
        <is>
          <t>171</t>
        </is>
      </c>
      <c r="B40" t="inlineStr">
        <is>
          <t>Giao dịch mua, bán lại trái phiếu chính phủ</t>
        </is>
      </c>
      <c r="C40" t="inlineStr">
        <is>
          <t>asset</t>
        </is>
      </c>
      <c r="D40" t="inlineStr">
        <is>
          <t>gov_bond_repo</t>
        </is>
      </c>
    </row>
    <row r="41">
      <c r="A41" t="inlineStr">
        <is>
          <t>211</t>
        </is>
      </c>
      <c r="B41" t="inlineStr">
        <is>
          <t>Tài sản cố định hữu hình</t>
        </is>
      </c>
      <c r="C41" t="inlineStr">
        <is>
          <t>asset</t>
        </is>
      </c>
      <c r="D41" t="inlineStr">
        <is>
          <t>ppe</t>
        </is>
      </c>
    </row>
    <row r="42">
      <c r="A42" t="inlineStr">
        <is>
          <t>212</t>
        </is>
      </c>
      <c r="B42" t="inlineStr">
        <is>
          <t>Tài sản cố định thuê tài chính</t>
        </is>
      </c>
      <c r="C42" t="inlineStr">
        <is>
          <t>asset</t>
        </is>
      </c>
      <c r="D42" t="inlineStr">
        <is>
          <t>finance_lease_assets</t>
        </is>
      </c>
    </row>
    <row r="43">
      <c r="A43" t="inlineStr">
        <is>
          <t>213</t>
        </is>
      </c>
      <c r="B43" t="inlineStr">
        <is>
          <t>Tài sản cố định vô hình</t>
        </is>
      </c>
      <c r="C43" t="inlineStr">
        <is>
          <t>asset</t>
        </is>
      </c>
      <c r="D43" t="inlineStr">
        <is>
          <t>intangible_assets</t>
        </is>
      </c>
    </row>
    <row r="44">
      <c r="A44" t="inlineStr">
        <is>
          <t>214</t>
        </is>
      </c>
      <c r="B44" t="inlineStr">
        <is>
          <t>Hao mòn tài sản cố định</t>
        </is>
      </c>
      <c r="C44" t="inlineStr">
        <is>
          <t>asset</t>
        </is>
      </c>
      <c r="D44" t="inlineStr">
        <is>
          <t>accumulated_depreciation</t>
        </is>
      </c>
    </row>
    <row r="45">
      <c r="A45" t="inlineStr">
        <is>
          <t>215</t>
        </is>
      </c>
      <c r="B45" t="inlineStr">
        <is>
          <t>Tài sản sinh học</t>
        </is>
      </c>
      <c r="C45" t="inlineStr">
        <is>
          <t>asset</t>
        </is>
      </c>
      <c r="D45" t="inlineStr">
        <is>
          <t>biological_assets (new TT99)</t>
        </is>
      </c>
    </row>
    <row r="46">
      <c r="A46" t="inlineStr">
        <is>
          <t>217</t>
        </is>
      </c>
      <c r="B46" t="inlineStr">
        <is>
          <t>Bất động sản đầu tư</t>
        </is>
      </c>
      <c r="C46" t="inlineStr">
        <is>
          <t>asset</t>
        </is>
      </c>
      <c r="D46" t="inlineStr">
        <is>
          <t>investment_property</t>
        </is>
      </c>
    </row>
    <row r="47">
      <c r="A47" t="inlineStr">
        <is>
          <t>221</t>
        </is>
      </c>
      <c r="B47" t="inlineStr">
        <is>
          <t>Đầu tư vào công ty con</t>
        </is>
      </c>
      <c r="C47" t="inlineStr">
        <is>
          <t>asset</t>
        </is>
      </c>
      <c r="D47" t="inlineStr">
        <is>
          <t>investment_subsidiary</t>
        </is>
      </c>
    </row>
    <row r="48">
      <c r="A48" t="inlineStr">
        <is>
          <t>222</t>
        </is>
      </c>
      <c r="B48" t="inlineStr">
        <is>
          <t>Đầu tư vào công ty liên doanh, liên kết</t>
        </is>
      </c>
      <c r="C48" t="inlineStr">
        <is>
          <t>asset</t>
        </is>
      </c>
      <c r="D48" t="inlineStr">
        <is>
          <t>investment_associates</t>
        </is>
      </c>
    </row>
    <row r="49">
      <c r="A49" t="inlineStr">
        <is>
          <t>228</t>
        </is>
      </c>
      <c r="B49" t="inlineStr">
        <is>
          <t>Đầu tư khác</t>
        </is>
      </c>
      <c r="C49" t="inlineStr">
        <is>
          <t>asset</t>
        </is>
      </c>
      <c r="D49" t="inlineStr">
        <is>
          <t>other_investments</t>
        </is>
      </c>
    </row>
    <row r="50">
      <c r="A50" t="inlineStr">
        <is>
          <t>229</t>
        </is>
      </c>
      <c r="B50" t="inlineStr">
        <is>
          <t>Dự phòng tổn thất tài sản</t>
        </is>
      </c>
      <c r="C50" t="inlineStr">
        <is>
          <t>asset</t>
        </is>
      </c>
      <c r="D50" t="inlineStr">
        <is>
          <t>asset_provisions</t>
        </is>
      </c>
    </row>
    <row r="51">
      <c r="A51" t="inlineStr">
        <is>
          <t>241</t>
        </is>
      </c>
      <c r="B51" t="inlineStr">
        <is>
          <t>Xây dựng cơ bản dở dang</t>
        </is>
      </c>
      <c r="C51" t="inlineStr">
        <is>
          <t>asset</t>
        </is>
      </c>
      <c r="D51" t="inlineStr">
        <is>
          <t>cip</t>
        </is>
      </c>
    </row>
    <row r="52">
      <c r="A52" t="inlineStr">
        <is>
          <t>242</t>
        </is>
      </c>
      <c r="B52" t="inlineStr">
        <is>
          <t>Chi phí chờ phân bổ</t>
        </is>
      </c>
      <c r="C52" t="inlineStr">
        <is>
          <t>asset</t>
        </is>
      </c>
      <c r="D52" t="inlineStr">
        <is>
          <t>deferred_expenses</t>
        </is>
      </c>
    </row>
    <row r="53">
      <c r="A53" t="inlineStr">
        <is>
          <t>243</t>
        </is>
      </c>
      <c r="B53" t="inlineStr">
        <is>
          <t>Tài sản thuế thu nhập hoãn lại</t>
        </is>
      </c>
      <c r="C53" t="inlineStr">
        <is>
          <t>asset</t>
        </is>
      </c>
      <c r="D53" t="inlineStr">
        <is>
          <t>deferred_tax_asset</t>
        </is>
      </c>
    </row>
    <row r="54">
      <c r="A54" t="inlineStr">
        <is>
          <t>244</t>
        </is>
      </c>
      <c r="B54" t="inlineStr">
        <is>
          <t>Ký quỹ, ký cược</t>
        </is>
      </c>
      <c r="C54" t="inlineStr">
        <is>
          <t>asset</t>
        </is>
      </c>
      <c r="D54" t="inlineStr">
        <is>
          <t>deposits_held</t>
        </is>
      </c>
    </row>
    <row r="55">
      <c r="A55" t="inlineStr">
        <is>
          <t>331</t>
        </is>
      </c>
      <c r="B55" t="inlineStr">
        <is>
          <t>Phải trả cho người bán</t>
        </is>
      </c>
      <c r="C55" t="inlineStr">
        <is>
          <t>liability</t>
        </is>
      </c>
      <c r="D55" t="inlineStr">
        <is>
          <t>ap</t>
        </is>
      </c>
    </row>
    <row r="56">
      <c r="A56" t="inlineStr">
        <is>
          <t>332</t>
        </is>
      </c>
      <c r="B56" t="inlineStr">
        <is>
          <t>Phải trả cổ tức, lợi nhuận</t>
        </is>
      </c>
      <c r="C56" t="inlineStr">
        <is>
          <t>liability</t>
        </is>
      </c>
      <c r="D56" t="inlineStr">
        <is>
          <t>dividend_payable (new TT99)</t>
        </is>
      </c>
    </row>
    <row r="57">
      <c r="A57" t="inlineStr">
        <is>
          <t>333</t>
        </is>
      </c>
      <c r="B57" t="inlineStr">
        <is>
          <t>Thuế và các khoản phải nộp Nhà nước</t>
        </is>
      </c>
      <c r="C57" t="inlineStr">
        <is>
          <t>liability</t>
        </is>
      </c>
      <c r="D57" t="inlineStr">
        <is>
          <t>taxes_payable</t>
        </is>
      </c>
    </row>
    <row r="58">
      <c r="A58" t="inlineStr">
        <is>
          <t>334</t>
        </is>
      </c>
      <c r="B58" t="inlineStr">
        <is>
          <t>Phải trả người lao động</t>
        </is>
      </c>
      <c r="C58" t="inlineStr">
        <is>
          <t>liability</t>
        </is>
      </c>
      <c r="D58" t="inlineStr">
        <is>
          <t>payroll_payable</t>
        </is>
      </c>
    </row>
    <row r="59">
      <c r="A59" t="inlineStr">
        <is>
          <t>335</t>
        </is>
      </c>
      <c r="B59" t="inlineStr">
        <is>
          <t>Chi phí phải trả</t>
        </is>
      </c>
      <c r="C59" t="inlineStr">
        <is>
          <t>liability</t>
        </is>
      </c>
      <c r="D59" t="inlineStr">
        <is>
          <t>accrued_expenses</t>
        </is>
      </c>
    </row>
    <row r="60">
      <c r="A60" t="inlineStr">
        <is>
          <t>336</t>
        </is>
      </c>
      <c r="B60" t="inlineStr">
        <is>
          <t>Phải trả nội bộ</t>
        </is>
      </c>
      <c r="C60" t="inlineStr">
        <is>
          <t>liability</t>
        </is>
      </c>
      <c r="D60" t="inlineStr">
        <is>
          <t>intercompany_payable</t>
        </is>
      </c>
    </row>
    <row r="61">
      <c r="A61" t="inlineStr">
        <is>
          <t>337</t>
        </is>
      </c>
      <c r="B61" t="inlineStr">
        <is>
          <t>Thanh toán theo tiến độ hợp đồng xây dựng</t>
        </is>
      </c>
      <c r="C61" t="inlineStr">
        <is>
          <t>liability</t>
        </is>
      </c>
      <c r="D61" t="inlineStr">
        <is>
          <t>construction_billing</t>
        </is>
      </c>
    </row>
    <row r="62">
      <c r="A62" t="inlineStr">
        <is>
          <t>338</t>
        </is>
      </c>
      <c r="B62" t="inlineStr">
        <is>
          <t>Phải trả, phải nộp khác</t>
        </is>
      </c>
      <c r="C62" t="inlineStr">
        <is>
          <t>liability</t>
        </is>
      </c>
      <c r="D62" t="inlineStr">
        <is>
          <t>other_payables</t>
        </is>
      </c>
    </row>
    <row r="63">
      <c r="A63" t="inlineStr">
        <is>
          <t>341</t>
        </is>
      </c>
      <c r="B63" t="inlineStr">
        <is>
          <t>Vay và nợ thuê tài chính</t>
        </is>
      </c>
      <c r="C63" t="inlineStr">
        <is>
          <t>liability</t>
        </is>
      </c>
      <c r="D63" t="inlineStr">
        <is>
          <t>debt</t>
        </is>
      </c>
    </row>
    <row r="64">
      <c r="A64" t="inlineStr">
        <is>
          <t>343</t>
        </is>
      </c>
      <c r="B64" t="inlineStr">
        <is>
          <t>Trái phiếu phát hành</t>
        </is>
      </c>
      <c r="C64" t="inlineStr">
        <is>
          <t>liability</t>
        </is>
      </c>
      <c r="D64" t="inlineStr">
        <is>
          <t>bonds_payable</t>
        </is>
      </c>
    </row>
    <row r="65">
      <c r="A65" t="inlineStr">
        <is>
          <t>344</t>
        </is>
      </c>
      <c r="B65" t="inlineStr">
        <is>
          <t>Nhận ký quỹ, ký cược</t>
        </is>
      </c>
      <c r="C65" t="inlineStr">
        <is>
          <t>liability</t>
        </is>
      </c>
      <c r="D65" t="inlineStr">
        <is>
          <t>deposits_received</t>
        </is>
      </c>
    </row>
    <row r="66">
      <c r="A66" t="inlineStr">
        <is>
          <t>347</t>
        </is>
      </c>
      <c r="B66" t="inlineStr">
        <is>
          <t>Thuế thu nhập hoãn lại phải trả</t>
        </is>
      </c>
      <c r="C66" t="inlineStr">
        <is>
          <t>liability</t>
        </is>
      </c>
      <c r="D66" t="inlineStr">
        <is>
          <t>deferred_tax_liability</t>
        </is>
      </c>
    </row>
    <row r="67">
      <c r="A67" t="inlineStr">
        <is>
          <t>352</t>
        </is>
      </c>
      <c r="B67" t="inlineStr">
        <is>
          <t>Dự phòng phải trả</t>
        </is>
      </c>
      <c r="C67" t="inlineStr">
        <is>
          <t>liability</t>
        </is>
      </c>
      <c r="D67" t="inlineStr">
        <is>
          <t>provisions</t>
        </is>
      </c>
    </row>
    <row r="68">
      <c r="A68" t="inlineStr">
        <is>
          <t>353</t>
        </is>
      </c>
      <c r="B68" t="inlineStr">
        <is>
          <t>Quỹ khen thưởng, phúc lợi</t>
        </is>
      </c>
      <c r="C68" t="inlineStr">
        <is>
          <t>liability</t>
        </is>
      </c>
      <c r="D68" t="inlineStr">
        <is>
          <t>bonus_welfare_fund</t>
        </is>
      </c>
    </row>
    <row r="69">
      <c r="A69" t="inlineStr">
        <is>
          <t>356</t>
        </is>
      </c>
      <c r="B69" t="inlineStr">
        <is>
          <t>Quỹ phát triển khoa học và công nghệ</t>
        </is>
      </c>
      <c r="C69" t="inlineStr">
        <is>
          <t>liability</t>
        </is>
      </c>
      <c r="D69" t="inlineStr">
        <is>
          <t>rd_fund</t>
        </is>
      </c>
    </row>
    <row r="70">
      <c r="A70" t="inlineStr">
        <is>
          <t>357</t>
        </is>
      </c>
      <c r="B70" t="inlineStr">
        <is>
          <t>Quỹ bình ổn giá</t>
        </is>
      </c>
      <c r="C70" t="inlineStr">
        <is>
          <t>liability</t>
        </is>
      </c>
      <c r="D70" t="inlineStr">
        <is>
          <t>price_stabilization_fund</t>
        </is>
      </c>
    </row>
    <row r="71">
      <c r="A71" t="inlineStr">
        <is>
          <t>411</t>
        </is>
      </c>
      <c r="B71" t="inlineStr">
        <is>
          <t>Vốn đầu tư của chủ sở hữu</t>
        </is>
      </c>
      <c r="C71" t="inlineStr">
        <is>
          <t>equity</t>
        </is>
      </c>
      <c r="D71" t="inlineStr">
        <is>
          <t>equity</t>
        </is>
      </c>
    </row>
    <row r="72">
      <c r="A72" t="inlineStr">
        <is>
          <t>412</t>
        </is>
      </c>
      <c r="B72" t="inlineStr">
        <is>
          <t>Chênh lệch đánh giá lại tài sản</t>
        </is>
      </c>
      <c r="C72" t="inlineStr">
        <is>
          <t>equity</t>
        </is>
      </c>
      <c r="D72" t="inlineStr">
        <is>
          <t>asset_revaluation_reserve</t>
        </is>
      </c>
    </row>
    <row r="73">
      <c r="A73" t="inlineStr">
        <is>
          <t>413</t>
        </is>
      </c>
      <c r="B73" t="inlineStr">
        <is>
          <t>Chênh lệch tỷ giá hối đoái</t>
        </is>
      </c>
      <c r="C73" t="inlineStr">
        <is>
          <t>equity</t>
        </is>
      </c>
      <c r="D73" t="inlineStr">
        <is>
          <t>fx_translation_reserve</t>
        </is>
      </c>
    </row>
    <row r="74">
      <c r="A74" t="inlineStr">
        <is>
          <t>414</t>
        </is>
      </c>
      <c r="B74" t="inlineStr">
        <is>
          <t>Quỹ đầu tư phát triển</t>
        </is>
      </c>
      <c r="C74" t="inlineStr">
        <is>
          <t>equity</t>
        </is>
      </c>
      <c r="D74" t="inlineStr">
        <is>
          <t>development_fund</t>
        </is>
      </c>
    </row>
    <row r="75">
      <c r="A75" t="inlineStr">
        <is>
          <t>418</t>
        </is>
      </c>
      <c r="B75" t="inlineStr">
        <is>
          <t>Các quỹ khác thuộc vốn chủ sở hữu</t>
        </is>
      </c>
      <c r="C75" t="inlineStr">
        <is>
          <t>equity</t>
        </is>
      </c>
      <c r="D75" t="inlineStr">
        <is>
          <t>other_equity_reserves</t>
        </is>
      </c>
    </row>
    <row r="76">
      <c r="A76" t="inlineStr">
        <is>
          <t>419</t>
        </is>
      </c>
      <c r="B76" t="inlineStr">
        <is>
          <t>Cổ phiếu mua lại của chính mình</t>
        </is>
      </c>
      <c r="C76" t="inlineStr">
        <is>
          <t>equity</t>
        </is>
      </c>
      <c r="D76" t="inlineStr">
        <is>
          <t>treasury_stock</t>
        </is>
      </c>
    </row>
    <row r="77">
      <c r="A77" t="inlineStr">
        <is>
          <t>421</t>
        </is>
      </c>
      <c r="B77" t="inlineStr">
        <is>
          <t>Lợi nhuận sau thuế chưa phân phối</t>
        </is>
      </c>
      <c r="C77" t="inlineStr">
        <is>
          <t>equity</t>
        </is>
      </c>
      <c r="D77" t="inlineStr">
        <is>
          <t>retained_earnings</t>
        </is>
      </c>
    </row>
    <row r="78">
      <c r="A78" t="inlineStr">
        <is>
          <t>511</t>
        </is>
      </c>
      <c r="B78" t="inlineStr">
        <is>
          <t>Doanh thu bán hàng và cung cấp dịch vụ</t>
        </is>
      </c>
      <c r="C78" t="inlineStr">
        <is>
          <t>revenue</t>
        </is>
      </c>
      <c r="D78" t="inlineStr">
        <is>
          <t>revenue</t>
        </is>
      </c>
    </row>
    <row r="79">
      <c r="A79" t="inlineStr">
        <is>
          <t>515</t>
        </is>
      </c>
      <c r="B79" t="inlineStr">
        <is>
          <t>Doanh thu hoạt động tài chính</t>
        </is>
      </c>
      <c r="C79" t="inlineStr">
        <is>
          <t>revenue</t>
        </is>
      </c>
      <c r="D79" t="inlineStr">
        <is>
          <t>financial_income</t>
        </is>
      </c>
    </row>
    <row r="80">
      <c r="A80" t="inlineStr">
        <is>
          <t>521</t>
        </is>
      </c>
      <c r="B80" t="inlineStr">
        <is>
          <t>Các khoản giảm trừ doanh thu</t>
        </is>
      </c>
      <c r="C80" t="inlineStr">
        <is>
          <t>revenue</t>
        </is>
      </c>
      <c r="D80" t="inlineStr">
        <is>
          <t>revenue_deductions</t>
        </is>
      </c>
    </row>
    <row r="81">
      <c r="A81" t="inlineStr">
        <is>
          <t>621</t>
        </is>
      </c>
      <c r="B81" t="inlineStr">
        <is>
          <t>Chi phí nguyên liệu, vật liệu trực tiếp</t>
        </is>
      </c>
      <c r="C81" t="inlineStr">
        <is>
          <t>expense</t>
        </is>
      </c>
      <c r="D81" t="inlineStr">
        <is>
          <t>direct_materials</t>
        </is>
      </c>
    </row>
    <row r="82">
      <c r="A82" t="inlineStr">
        <is>
          <t>622</t>
        </is>
      </c>
      <c r="B82" t="inlineStr">
        <is>
          <t>Chi phí nhân công trực tiếp</t>
        </is>
      </c>
      <c r="C82" t="inlineStr">
        <is>
          <t>expense</t>
        </is>
      </c>
      <c r="D82" t="inlineStr">
        <is>
          <t>direct_labor</t>
        </is>
      </c>
    </row>
    <row r="83">
      <c r="A83" t="inlineStr">
        <is>
          <t>623</t>
        </is>
      </c>
      <c r="B83" t="inlineStr">
        <is>
          <t>Chi phí sử dụng máy thi công</t>
        </is>
      </c>
      <c r="C83" t="inlineStr">
        <is>
          <t>expense</t>
        </is>
      </c>
      <c r="D83" t="inlineStr">
        <is>
          <t>construction_equipment_cost</t>
        </is>
      </c>
    </row>
    <row r="84">
      <c r="A84" t="inlineStr">
        <is>
          <t>627</t>
        </is>
      </c>
      <c r="B84" t="inlineStr">
        <is>
          <t>Chi phí sản xuất chung</t>
        </is>
      </c>
      <c r="C84" t="inlineStr">
        <is>
          <t>expense</t>
        </is>
      </c>
      <c r="D84" t="inlineStr">
        <is>
          <t>manufacturing_overhead</t>
        </is>
      </c>
    </row>
    <row r="85">
      <c r="A85" t="inlineStr">
        <is>
          <t>632</t>
        </is>
      </c>
      <c r="B85" t="inlineStr">
        <is>
          <t>Giá vốn hàng bán</t>
        </is>
      </c>
      <c r="C85" t="inlineStr">
        <is>
          <t>expense</t>
        </is>
      </c>
      <c r="D85" t="inlineStr">
        <is>
          <t>cogs</t>
        </is>
      </c>
    </row>
    <row r="86">
      <c r="A86" t="inlineStr">
        <is>
          <t>635</t>
        </is>
      </c>
      <c r="B86" t="inlineStr">
        <is>
          <t>Chi phí tài chính</t>
        </is>
      </c>
      <c r="C86" t="inlineStr">
        <is>
          <t>expense</t>
        </is>
      </c>
      <c r="D86" t="inlineStr">
        <is>
          <t>interest_expense</t>
        </is>
      </c>
    </row>
    <row r="87">
      <c r="A87" t="inlineStr">
        <is>
          <t>641</t>
        </is>
      </c>
      <c r="B87" t="inlineStr">
        <is>
          <t>Chi phí bán hàng</t>
        </is>
      </c>
      <c r="C87" t="inlineStr">
        <is>
          <t>expense</t>
        </is>
      </c>
      <c r="D87" t="inlineStr">
        <is>
          <t>selling_expense</t>
        </is>
      </c>
    </row>
    <row r="88">
      <c r="A88" t="inlineStr">
        <is>
          <t>642</t>
        </is>
      </c>
      <c r="B88" t="inlineStr">
        <is>
          <t>Chi phí quản lý doanh nghiệp</t>
        </is>
      </c>
      <c r="C88" t="inlineStr">
        <is>
          <t>expense</t>
        </is>
      </c>
      <c r="D88" t="inlineStr">
        <is>
          <t>admin_expense</t>
        </is>
      </c>
    </row>
    <row r="89">
      <c r="A89" t="inlineStr">
        <is>
          <t>711</t>
        </is>
      </c>
      <c r="B89" t="inlineStr">
        <is>
          <t>Thu nhập khác</t>
        </is>
      </c>
      <c r="C89" t="inlineStr">
        <is>
          <t>revenue</t>
        </is>
      </c>
      <c r="D89" t="inlineStr">
        <is>
          <t>other_income</t>
        </is>
      </c>
    </row>
    <row r="90">
      <c r="A90" t="inlineStr">
        <is>
          <t>811</t>
        </is>
      </c>
      <c r="B90" t="inlineStr">
        <is>
          <t>Chi phí khác</t>
        </is>
      </c>
      <c r="C90" t="inlineStr">
        <is>
          <t>expense</t>
        </is>
      </c>
      <c r="D90" t="inlineStr">
        <is>
          <t>other_expense</t>
        </is>
      </c>
    </row>
    <row r="91">
      <c r="A91" t="inlineStr">
        <is>
          <t>821</t>
        </is>
      </c>
      <c r="B91" t="inlineStr">
        <is>
          <t>Chi phí thuế thu nhập doanh nghiệp</t>
        </is>
      </c>
      <c r="C91" t="inlineStr">
        <is>
          <t>expense</t>
        </is>
      </c>
      <c r="D91" t="inlineStr">
        <is>
          <t>tax</t>
        </is>
      </c>
    </row>
    <row r="92">
      <c r="A92" t="inlineStr">
        <is>
          <t>911</t>
        </is>
      </c>
      <c r="B92" t="inlineStr">
        <is>
          <t>Xác định kết quả kinh doanh</t>
        </is>
      </c>
      <c r="C92" t="inlineStr">
        <is>
          <t>expense</t>
        </is>
      </c>
      <c r="D92" t="inlineStr">
        <is>
          <t>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Lợi nhuận trước thuế — Cơ sở thuế TNDN</t>
        </is>
      </c>
    </row>
    <row r="2">
      <c r="A2" t="inlineStr">
        <is>
          <t>Sava Industrial Co.Ltd | LNKT kế toán (821) → điều chỉnh thuế</t>
        </is>
      </c>
    </row>
    <row r="4">
      <c r="A4" s="2" t="inlineStr">
        <is>
          <t>USD ($M)</t>
        </is>
      </c>
      <c r="B4" s="3" t="inlineStr">
        <is>
          <t>FY2024A</t>
        </is>
      </c>
      <c r="C4" s="3" t="inlineStr">
        <is>
          <t>FY2025E</t>
        </is>
      </c>
      <c r="D4" s="3" t="inlineStr">
        <is>
          <t>FY2026E</t>
        </is>
      </c>
      <c r="E4" s="3" t="inlineStr">
        <is>
          <t>FY2027E</t>
        </is>
      </c>
      <c r="F4" s="3" t="inlineStr">
        <is>
          <t>FY2028E</t>
        </is>
      </c>
    </row>
    <row r="6">
      <c r="A6" s="4" t="inlineStr">
        <is>
          <t>BÁO CÁO KẾT QUẢ — CƠ SỞ KẾ TOÁN</t>
        </is>
      </c>
      <c r="B6" s="5" t="n"/>
      <c r="C6" s="5" t="n"/>
      <c r="D6" s="5" t="n"/>
      <c r="E6" s="5" t="n"/>
      <c r="F6" s="5" t="n"/>
    </row>
    <row r="7">
      <c r="A7" s="11" t="inlineStr">
        <is>
          <t>Chỉ tiêu (TT99)</t>
        </is>
      </c>
      <c r="B7" s="11" t="inlineStr">
        <is>
          <t>FY2024A</t>
        </is>
      </c>
      <c r="C7" s="11" t="inlineStr">
        <is>
          <t>FY2025E</t>
        </is>
      </c>
      <c r="D7" s="11" t="inlineStr">
        <is>
          <t>FY2026E</t>
        </is>
      </c>
      <c r="E7" s="11" t="inlineStr">
        <is>
          <t>FY2027E</t>
        </is>
      </c>
      <c r="F7" s="11" t="inlineStr">
        <is>
          <t>FY2028E</t>
        </is>
      </c>
    </row>
    <row r="8">
      <c r="A8" t="inlineStr">
        <is>
          <t>511 — Doanh thu</t>
        </is>
      </c>
      <c r="B8" s="13">
        <f>Assumptions!B18</f>
        <v/>
      </c>
      <c r="C8" s="13">
        <f>Assumptions!C18</f>
        <v/>
      </c>
      <c r="D8" s="13">
        <f>Assumptions!D18</f>
        <v/>
      </c>
      <c r="E8" s="13">
        <f>Assumptions!E18</f>
        <v/>
      </c>
      <c r="F8" s="13">
        <f>Assumptions!F18</f>
        <v/>
      </c>
    </row>
    <row r="9">
      <c r="A9" t="inlineStr">
        <is>
          <t>632 — Giá vốn</t>
        </is>
      </c>
      <c r="B9" s="13">
        <f>Assumptions!B19</f>
        <v/>
      </c>
      <c r="C9" s="13">
        <f>Assumptions!C19</f>
        <v/>
      </c>
      <c r="D9" s="13">
        <f>Assumptions!D19</f>
        <v/>
      </c>
      <c r="E9" s="13">
        <f>Assumptions!E19</f>
        <v/>
      </c>
      <c r="F9" s="13">
        <f>Assumptions!F19</f>
        <v/>
      </c>
    </row>
    <row r="10">
      <c r="A10" t="inlineStr">
        <is>
          <t>Lợi nhuận gộp</t>
        </is>
      </c>
      <c r="B10" s="14">
        <f>B8-B9</f>
        <v/>
      </c>
      <c r="C10" s="14">
        <f>C8-C9</f>
        <v/>
      </c>
      <c r="D10" s="14">
        <f>D8-D9</f>
        <v/>
      </c>
      <c r="E10" s="14">
        <f>E8-E9</f>
        <v/>
      </c>
      <c r="F10" s="14">
        <f>F8-F9</f>
        <v/>
      </c>
    </row>
    <row r="11">
      <c r="A11" t="inlineStr">
        <is>
          <t>641+642 — Chi phí BH &amp; QLDN</t>
        </is>
      </c>
      <c r="B11" s="13">
        <f>Assumptions!B20</f>
        <v/>
      </c>
      <c r="C11" s="13">
        <f>Assumptions!C20</f>
        <v/>
      </c>
      <c r="D11" s="13">
        <f>Assumptions!D20</f>
        <v/>
      </c>
      <c r="E11" s="13">
        <f>Assumptions!E20</f>
        <v/>
      </c>
      <c r="F11" s="13">
        <f>Assumptions!F20</f>
        <v/>
      </c>
    </row>
    <row r="12">
      <c r="A12" t="inlineStr">
        <is>
          <t>6274 — Khấu hao TSCĐ</t>
        </is>
      </c>
      <c r="B12" s="13">
        <f>Assumptions!B21</f>
        <v/>
      </c>
      <c r="C12" s="13">
        <f>Assumptions!C21</f>
        <v/>
      </c>
      <c r="D12" s="13">
        <f>Assumptions!D21</f>
        <v/>
      </c>
      <c r="E12" s="13">
        <f>Assumptions!E21</f>
        <v/>
      </c>
      <c r="F12" s="13">
        <f>Assumptions!F21</f>
        <v/>
      </c>
    </row>
    <row r="13">
      <c r="A13" t="inlineStr">
        <is>
          <t>Lợi nhuận thuần HĐKD (EBIT)</t>
        </is>
      </c>
      <c r="B13" s="14">
        <f>B10-B11-B12</f>
        <v/>
      </c>
      <c r="C13" s="14">
        <f>C10-C11-C12</f>
        <v/>
      </c>
      <c r="D13" s="14">
        <f>D10-D11-D12</f>
        <v/>
      </c>
      <c r="E13" s="14">
        <f>E10-E11-E12</f>
        <v/>
      </c>
      <c r="F13" s="14">
        <f>F10-F11-F12</f>
        <v/>
      </c>
    </row>
    <row r="14">
      <c r="A14" t="inlineStr">
        <is>
          <t>635 — Chi phí tài chính</t>
        </is>
      </c>
      <c r="B14" s="13">
        <f>Assumptions!B22</f>
        <v/>
      </c>
      <c r="C14" s="13">
        <f>Assumptions!C22</f>
        <v/>
      </c>
      <c r="D14" s="13">
        <f>Assumptions!D22</f>
        <v/>
      </c>
      <c r="E14" s="13">
        <f>Assumptions!E22</f>
        <v/>
      </c>
      <c r="F14" s="13">
        <f>Assumptions!F22</f>
        <v/>
      </c>
    </row>
    <row r="15">
      <c r="A15" t="inlineStr">
        <is>
          <t>Thu nhập/(CP) khác (net)</t>
        </is>
      </c>
      <c r="B15" s="13">
        <f>Assumptions!B23</f>
        <v/>
      </c>
      <c r="C15" s="13">
        <f>Assumptions!C23</f>
        <v/>
      </c>
      <c r="D15" s="13">
        <f>Assumptions!D23</f>
        <v/>
      </c>
      <c r="E15" s="13">
        <f>Assumptions!E23</f>
        <v/>
      </c>
      <c r="F15" s="13">
        <f>Assumptions!F23</f>
        <v/>
      </c>
    </row>
    <row r="16">
      <c r="A16" t="inlineStr">
        <is>
          <t>Lợi nhuận trước thuế (821 cơ sở)</t>
        </is>
      </c>
      <c r="B16" s="14">
        <f>B13-B14+B15</f>
        <v/>
      </c>
      <c r="C16" s="14">
        <f>C13-C14+C15</f>
        <v/>
      </c>
      <c r="D16" s="14">
        <f>D13-D14+D15</f>
        <v/>
      </c>
      <c r="E16" s="14">
        <f>E13-E14+E15</f>
        <v/>
      </c>
      <c r="F16" s="14">
        <f>F13-F14+F15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Chênh lệch vĩnh viễn — Điều chỉnh tăng/giảm TNCT</t>
        </is>
      </c>
    </row>
    <row r="2">
      <c r="A2" t="inlineStr">
        <is>
          <t>Tờ khai quyết toán 03/TNDN | Không tạo DTA/DTL (243)</t>
        </is>
      </c>
    </row>
    <row r="4">
      <c r="A4" s="2" t="inlineStr">
        <is>
          <t>USD ($M)</t>
        </is>
      </c>
      <c r="B4" s="3" t="inlineStr">
        <is>
          <t>FY2024A</t>
        </is>
      </c>
      <c r="C4" s="3" t="inlineStr">
        <is>
          <t>FY2025E</t>
        </is>
      </c>
      <c r="D4" s="3" t="inlineStr">
        <is>
          <t>FY2026E</t>
        </is>
      </c>
      <c r="E4" s="3" t="inlineStr">
        <is>
          <t>FY2027E</t>
        </is>
      </c>
      <c r="F4" s="3" t="inlineStr">
        <is>
          <t>FY2028E</t>
        </is>
      </c>
    </row>
    <row r="6">
      <c r="A6" s="4" t="inlineStr">
        <is>
          <t>CỘNG LẠI (TĂNG TNCT)</t>
        </is>
      </c>
      <c r="B6" s="5" t="n"/>
      <c r="C6" s="5" t="n"/>
      <c r="D6" s="5" t="n"/>
      <c r="E6" s="5" t="n"/>
      <c r="F6" s="5" t="n"/>
    </row>
    <row r="7">
      <c r="A7" s="11" t="inlineStr">
        <is>
          <t>Khoản mục</t>
        </is>
      </c>
      <c r="B7" s="11" t="inlineStr">
        <is>
          <t>FY2024A</t>
        </is>
      </c>
      <c r="C7" s="11" t="inlineStr">
        <is>
          <t>FY2025E</t>
        </is>
      </c>
      <c r="D7" s="11" t="inlineStr">
        <is>
          <t>FY2026E</t>
        </is>
      </c>
      <c r="E7" s="11" t="inlineStr">
        <is>
          <t>FY2027E</t>
        </is>
      </c>
      <c r="F7" s="11" t="inlineStr">
        <is>
          <t>FY2028E</t>
        </is>
      </c>
    </row>
    <row r="8">
      <c r="A8" t="inlineStr">
        <is>
          <t>642 — Tiếp khách không được trừ</t>
        </is>
      </c>
      <c r="B8" s="15">
        <f>Assumptions!B26</f>
        <v/>
      </c>
      <c r="C8" s="15">
        <f>Assumptions!C26</f>
        <v/>
      </c>
      <c r="D8" s="15">
        <f>Assumptions!D26</f>
        <v/>
      </c>
      <c r="E8" s="15">
        <f>Assumptions!E26</f>
        <v/>
      </c>
      <c r="F8" s="15">
        <f>Assumptions!F26</f>
        <v/>
      </c>
    </row>
    <row r="9">
      <c r="A9" t="inlineStr">
        <is>
          <t>811 — Phạt hành chính</t>
        </is>
      </c>
      <c r="B9" s="15">
        <f>Assumptions!B27</f>
        <v/>
      </c>
      <c r="C9" s="15">
        <f>Assumptions!C27</f>
        <v/>
      </c>
      <c r="D9" s="15">
        <f>Assumptions!D27</f>
        <v/>
      </c>
      <c r="E9" s="15">
        <f>Assumptions!E27</f>
        <v/>
      </c>
      <c r="F9" s="15">
        <f>Assumptions!F27</f>
        <v/>
      </c>
    </row>
    <row r="10">
      <c r="A10" t="inlineStr">
        <is>
          <t>642 — Từ thiện vượt hạn mức</t>
        </is>
      </c>
      <c r="B10" s="15">
        <f>Assumptions!B28</f>
        <v/>
      </c>
      <c r="C10" s="15">
        <f>Assumptions!C28</f>
        <v/>
      </c>
      <c r="D10" s="15">
        <f>Assumptions!D28</f>
        <v/>
      </c>
      <c r="E10" s="15">
        <f>Assumptions!E28</f>
        <v/>
      </c>
      <c r="F10" s="15">
        <f>Assumptions!F28</f>
        <v/>
      </c>
    </row>
    <row r="11">
      <c r="A11" s="2" t="inlineStr">
        <is>
          <t>Tổng cộng lại (permanent add-backs)</t>
        </is>
      </c>
      <c r="B11" s="14">
        <f>SUM(B8:B10)</f>
        <v/>
      </c>
      <c r="C11" s="14">
        <f>SUM(C8:C10)</f>
        <v/>
      </c>
      <c r="D11" s="14">
        <f>SUM(D8:D10)</f>
        <v/>
      </c>
      <c r="E11" s="14">
        <f>SUM(E8:E10)</f>
        <v/>
      </c>
      <c r="F11" s="14">
        <f>SUM(F8:F10)</f>
        <v/>
      </c>
    </row>
    <row r="13">
      <c r="A13" s="4" t="inlineStr">
        <is>
          <t>TRỪ RA (GIẢM TNCT)</t>
        </is>
      </c>
      <c r="B13" s="5" t="n"/>
      <c r="C13" s="5" t="n"/>
      <c r="D13" s="5" t="n"/>
      <c r="E13" s="5" t="n"/>
      <c r="F13" s="5" t="n"/>
    </row>
    <row r="14">
      <c r="A14" s="11" t="inlineStr">
        <is>
          <t>Khoản mục</t>
        </is>
      </c>
      <c r="B14" s="11" t="inlineStr">
        <is>
          <t>FY2024A</t>
        </is>
      </c>
      <c r="C14" s="11" t="inlineStr">
        <is>
          <t>FY2025E</t>
        </is>
      </c>
      <c r="D14" s="11" t="inlineStr">
        <is>
          <t>FY2026E</t>
        </is>
      </c>
      <c r="E14" s="11" t="inlineStr">
        <is>
          <t>FY2027E</t>
        </is>
      </c>
      <c r="F14" s="11" t="inlineStr">
        <is>
          <t>FY2028E</t>
        </is>
      </c>
    </row>
    <row r="15">
      <c r="A15" t="inlineStr">
        <is>
          <t>711 — Cổ tức miễn thuế</t>
        </is>
      </c>
      <c r="B15" s="15">
        <f>Assumptions!B29</f>
        <v/>
      </c>
      <c r="C15" s="15">
        <f>Assumptions!C29</f>
        <v/>
      </c>
      <c r="D15" s="15">
        <f>Assumptions!D29</f>
        <v/>
      </c>
      <c r="E15" s="15">
        <f>Assumptions!E29</f>
        <v/>
      </c>
      <c r="F15" s="15">
        <f>Assumptions!F29</f>
        <v/>
      </c>
    </row>
    <row r="16">
      <c r="A16" t="inlineStr">
        <is>
          <t>711 — Thu nhập miễn thuế đầu tư</t>
        </is>
      </c>
      <c r="B16" s="15">
        <f>Assumptions!B30</f>
        <v/>
      </c>
      <c r="C16" s="15">
        <f>Assumptions!C30</f>
        <v/>
      </c>
      <c r="D16" s="15">
        <f>Assumptions!D30</f>
        <v/>
      </c>
      <c r="E16" s="15">
        <f>Assumptions!E30</f>
        <v/>
      </c>
      <c r="F16" s="15">
        <f>Assumptions!F30</f>
        <v/>
      </c>
    </row>
    <row r="17">
      <c r="A17" s="2" t="inlineStr">
        <is>
          <t>Tổng trừ ra (permanent deductions)</t>
        </is>
      </c>
      <c r="B17" s="14">
        <f>SUM(B15:B16)</f>
        <v/>
      </c>
      <c r="C17" s="14">
        <f>SUM(C15:C16)</f>
        <v/>
      </c>
      <c r="D17" s="14">
        <f>SUM(D15:D16)</f>
        <v/>
      </c>
      <c r="E17" s="14">
        <f>SUM(E15:E16)</f>
        <v/>
      </c>
      <c r="F17" s="14">
        <f>SUM(F15:F16)</f>
        <v/>
      </c>
    </row>
    <row r="19">
      <c r="A19" s="4" t="inlineStr">
        <is>
          <t>TÁC ĐỘNG THUẾ VĨNH VIỄN</t>
        </is>
      </c>
      <c r="B19" s="5" t="n"/>
      <c r="C19" s="5" t="n"/>
      <c r="D19" s="5" t="n"/>
      <c r="E19" s="5" t="n"/>
      <c r="F19" s="5" t="n"/>
    </row>
    <row r="20">
      <c r="A20" t="inlineStr">
        <is>
          <t>Chênh lệch vĩnh viễn ròng (Add − Ded)</t>
        </is>
      </c>
      <c r="B20" s="14">
        <f>B11-B17</f>
        <v/>
      </c>
      <c r="C20" s="14">
        <f>C11-C17</f>
        <v/>
      </c>
      <c r="D20" s="14">
        <f>D11-D17</f>
        <v/>
      </c>
      <c r="E20" s="14">
        <f>E11-E17</f>
        <v/>
      </c>
      <c r="F20" s="14">
        <f>F11-F17</f>
        <v/>
      </c>
    </row>
    <row r="21">
      <c r="A21" t="inlineStr">
        <is>
          <t>Tác động thuế @ thuế suất pháp định (333/821)</t>
        </is>
      </c>
      <c r="B21" s="15">
        <f>B20*Assumptions!B12</f>
        <v/>
      </c>
      <c r="C21" s="15">
        <f>C20*Assumptions!C12</f>
        <v/>
      </c>
      <c r="D21" s="15">
        <f>D20*Assumptions!D12</f>
        <v/>
      </c>
      <c r="E21" s="15">
        <f>E20*Assumptions!E12</f>
        <v/>
      </c>
      <c r="F21" s="15">
        <f>F20*Assumptions!F12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Chênh lệch tạm thời — Cơ sở thuế hoãn lại (243/822)</t>
        </is>
      </c>
    </row>
    <row r="2">
      <c r="A2" t="inlineStr">
        <is>
          <t>Timing differences giữa VAS và Luật Thuế TNDN</t>
        </is>
      </c>
    </row>
    <row r="4">
      <c r="A4" s="2" t="inlineStr">
        <is>
          <t>USD ($M)</t>
        </is>
      </c>
      <c r="B4" s="3" t="inlineStr">
        <is>
          <t>FY2024A</t>
        </is>
      </c>
      <c r="C4" s="3" t="inlineStr">
        <is>
          <t>FY2025E</t>
        </is>
      </c>
      <c r="D4" s="3" t="inlineStr">
        <is>
          <t>FY2026E</t>
        </is>
      </c>
      <c r="E4" s="3" t="inlineStr">
        <is>
          <t>FY2027E</t>
        </is>
      </c>
      <c r="F4" s="3" t="inlineStr">
        <is>
          <t>FY2028E</t>
        </is>
      </c>
    </row>
    <row r="6">
      <c r="A6" s="4" t="inlineStr">
        <is>
          <t>ĐIỀU CHỈNH TIMING (CỘNG LẠI / TRỪ RA TNCT)</t>
        </is>
      </c>
      <c r="B6" s="5" t="n"/>
      <c r="C6" s="5" t="n"/>
      <c r="D6" s="5" t="n"/>
      <c r="E6" s="5" t="n"/>
      <c r="F6" s="5" t="n"/>
    </row>
    <row r="7">
      <c r="A7" s="11" t="inlineStr">
        <is>
          <t>Khoản mục</t>
        </is>
      </c>
      <c r="B7" s="11" t="inlineStr">
        <is>
          <t>FY2024A</t>
        </is>
      </c>
      <c r="C7" s="11" t="inlineStr">
        <is>
          <t>FY2025E</t>
        </is>
      </c>
      <c r="D7" s="11" t="inlineStr">
        <is>
          <t>FY2026E</t>
        </is>
      </c>
      <c r="E7" s="11" t="inlineStr">
        <is>
          <t>FY2027E</t>
        </is>
      </c>
      <c r="F7" s="11" t="inlineStr">
        <is>
          <t>FY2028E</t>
        </is>
      </c>
    </row>
    <row r="8">
      <c r="A8" t="inlineStr">
        <is>
          <t>(+) Khấu hao kế toán — cộng lại</t>
        </is>
      </c>
      <c r="B8" s="15">
        <f>Assumptions!B21</f>
        <v/>
      </c>
      <c r="C8" s="15">
        <f>Assumptions!C21</f>
        <v/>
      </c>
      <c r="D8" s="15">
        <f>Assumptions!D21</f>
        <v/>
      </c>
      <c r="E8" s="15">
        <f>Assumptions!E21</f>
        <v/>
      </c>
      <c r="F8" s="15">
        <f>Assumptions!F21</f>
        <v/>
      </c>
    </row>
    <row r="9">
      <c r="A9" t="inlineStr">
        <is>
          <t>(−) Khấu hao thuế — trừ ra</t>
        </is>
      </c>
      <c r="B9" s="15">
        <f>-Assumptions!B33</f>
        <v/>
      </c>
      <c r="C9" s="15">
        <f>-Assumptions!C33</f>
        <v/>
      </c>
      <c r="D9" s="15">
        <f>-Assumptions!D33</f>
        <v/>
      </c>
      <c r="E9" s="15">
        <f>-Assumptions!E33</f>
        <v/>
      </c>
      <c r="F9" s="15">
        <f>-Assumptions!F33</f>
        <v/>
      </c>
    </row>
    <row r="10">
      <c r="A10" t="inlineStr">
        <is>
          <t>(+) 352 — Dự phòng chưa chi</t>
        </is>
      </c>
      <c r="B10" s="15">
        <f>Assumptions!B34</f>
        <v/>
      </c>
      <c r="C10" s="15">
        <f>Assumptions!C34</f>
        <v/>
      </c>
      <c r="D10" s="15">
        <f>Assumptions!D34</f>
        <v/>
      </c>
      <c r="E10" s="15">
        <f>Assumptions!E34</f>
        <v/>
      </c>
      <c r="F10" s="15">
        <f>Assumptions!F34</f>
        <v/>
      </c>
    </row>
    <row r="11">
      <c r="A11" t="inlineStr">
        <is>
          <t>(+) 131 — Dự phòng nợ xấu</t>
        </is>
      </c>
      <c r="B11" s="15">
        <f>Assumptions!B35</f>
        <v/>
      </c>
      <c r="C11" s="15">
        <f>Assumptions!C35</f>
        <v/>
      </c>
      <c r="D11" s="15">
        <f>Assumptions!D35</f>
        <v/>
      </c>
      <c r="E11" s="15">
        <f>Assumptions!E35</f>
        <v/>
      </c>
      <c r="F11" s="15">
        <f>Assumptions!F35</f>
        <v/>
      </c>
    </row>
    <row r="12">
      <c r="A12" t="inlineStr">
        <is>
          <t>(+/−) Thuê / IFRS 16 timing</t>
        </is>
      </c>
      <c r="B12" s="15">
        <f>Assumptions!B36</f>
        <v/>
      </c>
      <c r="C12" s="15">
        <f>Assumptions!C36</f>
        <v/>
      </c>
      <c r="D12" s="15">
        <f>Assumptions!D36</f>
        <v/>
      </c>
      <c r="E12" s="15">
        <f>Assumptions!E36</f>
        <v/>
      </c>
      <c r="F12" s="15">
        <f>Assumptions!F36</f>
        <v/>
      </c>
    </row>
    <row r="13">
      <c r="A13" t="inlineStr">
        <is>
          <t>(+/−) Lãi/lỗ chưa thực hiện</t>
        </is>
      </c>
      <c r="B13" s="15">
        <f>Assumptions!B37</f>
        <v/>
      </c>
      <c r="C13" s="15">
        <f>Assumptions!C37</f>
        <v/>
      </c>
      <c r="D13" s="15">
        <f>Assumptions!D37</f>
        <v/>
      </c>
      <c r="E13" s="15">
        <f>Assumptions!E37</f>
        <v/>
      </c>
      <c r="F13" s="15">
        <f>Assumptions!F37</f>
        <v/>
      </c>
    </row>
    <row r="14">
      <c r="A14" t="inlineStr">
        <is>
          <t>(−) Lỗ mang sang sử dụng</t>
        </is>
      </c>
      <c r="B14" s="15">
        <f>-Assumptions!B38</f>
        <v/>
      </c>
      <c r="C14" s="15">
        <f>-Assumptions!C38</f>
        <v/>
      </c>
      <c r="D14" s="15">
        <f>-Assumptions!D38</f>
        <v/>
      </c>
      <c r="E14" s="15">
        <f>-Assumptions!E38</f>
        <v/>
      </c>
      <c r="F14" s="15">
        <f>-Assumptions!F38</f>
        <v/>
      </c>
    </row>
    <row r="15">
      <c r="A15" s="2" t="inlineStr">
        <is>
          <t>Tổng điều chỉnh tạm thời (net)</t>
        </is>
      </c>
      <c r="B15" s="14">
        <f>B8+B9+B10+B11+B12+B13+B14</f>
        <v/>
      </c>
      <c r="C15" s="14">
        <f>C8+C9+C10+C11+C12+C13+C14</f>
        <v/>
      </c>
      <c r="D15" s="14">
        <f>D8+D9+D10+D11+D12+D13+D14</f>
        <v/>
      </c>
      <c r="E15" s="14">
        <f>E8+E9+E10+E11+E12+E13+E14</f>
        <v/>
      </c>
      <c r="F15" s="14">
        <f>F8+F9+F10+F11+F12+F13+F14</f>
        <v/>
      </c>
    </row>
    <row r="17">
      <c r="A17" s="4" t="inlineStr">
        <is>
          <t>CHÊNH LỆCH TẠM THỜI RÒNG (P&amp;L vs THUẾ)</t>
        </is>
      </c>
      <c r="B17" s="5" t="n"/>
      <c r="C17" s="5" t="n"/>
      <c r="D17" s="5" t="n"/>
      <c r="E17" s="5" t="n"/>
      <c r="F17" s="5" t="n"/>
    </row>
    <row r="18">
      <c r="A18" t="inlineStr">
        <is>
          <t>Temporary difference — movement kỳ này ($M)</t>
        </is>
      </c>
      <c r="B18" s="14">
        <f>B15</f>
        <v/>
      </c>
      <c r="C18" s="14">
        <f>C15</f>
        <v/>
      </c>
      <c r="D18" s="14">
        <f>D15</f>
        <v/>
      </c>
      <c r="E18" s="14">
        <f>E15</f>
        <v/>
      </c>
      <c r="F18" s="14">
        <f>F15</f>
        <v/>
      </c>
    </row>
    <row r="19">
      <c r="A19" t="inlineStr">
        <is>
          <t>→ DTA movement (deductible temp diff × rate)</t>
        </is>
      </c>
      <c r="B19" s="15">
        <f>MAX(0,-B18)*Assumptions!B12</f>
        <v/>
      </c>
      <c r="C19" s="15">
        <f>MAX(0,-C18)*Assumptions!C12</f>
        <v/>
      </c>
      <c r="D19" s="15">
        <f>MAX(0,-D18)*Assumptions!D12</f>
        <v/>
      </c>
      <c r="E19" s="15">
        <f>MAX(0,-E18)*Assumptions!E12</f>
        <v/>
      </c>
      <c r="F19" s="15">
        <f>MAX(0,-F18)*Assumptions!F12</f>
        <v/>
      </c>
    </row>
    <row r="20">
      <c r="A20" t="inlineStr">
        <is>
          <t>→ DTL movement (taxable temp diff × rate)</t>
        </is>
      </c>
      <c r="B20" s="15">
        <f>MAX(0,B18)*Assumptions!B12</f>
        <v/>
      </c>
      <c r="C20" s="15">
        <f>MAX(0,C18)*Assumptions!C12</f>
        <v/>
      </c>
      <c r="D20" s="15">
        <f>MAX(0,D18)*Assumptions!D12</f>
        <v/>
      </c>
      <c r="E20" s="15">
        <f>MAX(0,E18)*Assumptions!E12</f>
        <v/>
      </c>
      <c r="F20" s="15">
        <f>MAX(0,F18)*Assumptions!F12</f>
        <v/>
      </c>
    </row>
    <row r="22">
      <c r="A22" s="4" t="inlineStr">
        <is>
          <t>CHI TIẾT TIMING — BRIDGE P&amp;L ↔ THUẾ (243/822)</t>
        </is>
      </c>
      <c r="B22" s="5" t="n"/>
      <c r="C22" s="5" t="n"/>
      <c r="D22" s="5" t="n"/>
      <c r="E22" s="5" t="n"/>
      <c r="F22" s="5" t="n"/>
    </row>
    <row r="23">
      <c r="A23" t="inlineStr">
        <is>
          <t>Book depreciation (6274)</t>
        </is>
      </c>
      <c r="B23" s="15">
        <f>B8</f>
        <v/>
      </c>
      <c r="C23" s="15">
        <f>C8</f>
        <v/>
      </c>
      <c r="D23" s="15">
        <f>D8</f>
        <v/>
      </c>
      <c r="E23" s="15">
        <f>E8</f>
        <v/>
      </c>
      <c r="F23" s="15">
        <f>F8</f>
        <v/>
      </c>
    </row>
    <row r="24">
      <c r="A24" t="inlineStr">
        <is>
          <t>Tax depreciation (fast)</t>
        </is>
      </c>
      <c r="B24" s="15">
        <f>B9</f>
        <v/>
      </c>
      <c r="C24" s="15">
        <f>C9</f>
        <v/>
      </c>
      <c r="D24" s="15">
        <f>D9</f>
        <v/>
      </c>
      <c r="E24" s="15">
        <f>E9</f>
        <v/>
      </c>
      <c r="F24" s="15">
        <f>F9</f>
        <v/>
      </c>
    </row>
    <row r="25">
      <c r="A25" t="inlineStr">
        <is>
          <t>Provision add-back (352)</t>
        </is>
      </c>
      <c r="B25" s="15">
        <f>B10</f>
        <v/>
      </c>
      <c r="C25" s="15">
        <f>C10</f>
        <v/>
      </c>
      <c r="D25" s="15">
        <f>D10</f>
        <v/>
      </c>
      <c r="E25" s="15">
        <f>E10</f>
        <v/>
      </c>
      <c r="F25" s="15">
        <f>F10</f>
        <v/>
      </c>
    </row>
    <row r="26">
      <c r="A26" t="inlineStr">
        <is>
          <t>Bad debt provision (131)</t>
        </is>
      </c>
      <c r="B26" s="15">
        <f>B11</f>
        <v/>
      </c>
      <c r="C26" s="15">
        <f>C11</f>
        <v/>
      </c>
      <c r="D26" s="15">
        <f>D11</f>
        <v/>
      </c>
      <c r="E26" s="15">
        <f>E11</f>
        <v/>
      </c>
      <c r="F26" s="15">
        <f>F11</f>
        <v/>
      </c>
    </row>
    <row r="27">
      <c r="A27" t="inlineStr">
        <is>
          <t>Lease / IFRS 16 timing</t>
        </is>
      </c>
      <c r="B27" s="15">
        <f>B12</f>
        <v/>
      </c>
      <c r="C27" s="15">
        <f>C12</f>
        <v/>
      </c>
      <c r="D27" s="15">
        <f>D12</f>
        <v/>
      </c>
      <c r="E27" s="15">
        <f>E12</f>
        <v/>
      </c>
      <c r="F27" s="15">
        <f>F12</f>
        <v/>
      </c>
    </row>
    <row r="28">
      <c r="A28" t="inlineStr">
        <is>
          <t>Unrealised FX/gain</t>
        </is>
      </c>
      <c r="B28" s="15">
        <f>B13</f>
        <v/>
      </c>
      <c r="C28" s="15">
        <f>C13</f>
        <v/>
      </c>
      <c r="D28" s="15">
        <f>D13</f>
        <v/>
      </c>
      <c r="E28" s="15">
        <f>E13</f>
        <v/>
      </c>
      <c r="F28" s="15">
        <f>F13</f>
        <v/>
      </c>
    </row>
    <row r="29">
      <c r="A29" t="inlineStr">
        <is>
          <t>Loss carryforward used</t>
        </is>
      </c>
      <c r="B29" s="15">
        <f>B14</f>
        <v/>
      </c>
      <c r="C29" s="15">
        <f>C14</f>
        <v/>
      </c>
      <c r="D29" s="15">
        <f>D14</f>
        <v/>
      </c>
      <c r="E29" s="15">
        <f>E14</f>
        <v/>
      </c>
      <c r="F29" s="15">
        <f>F14</f>
        <v/>
      </c>
    </row>
    <row r="30">
      <c r="A30" t="inlineStr">
        <is>
          <t>Tổng chi tiết timing (sum lines above)</t>
        </is>
      </c>
      <c r="B30" s="14">
        <f>SUM(B23:B29)</f>
        <v/>
      </c>
      <c r="C30" s="14">
        <f>SUM(C23:C29)</f>
        <v/>
      </c>
      <c r="D30" s="14">
        <f>SUM(D23:D29)</f>
        <v/>
      </c>
      <c r="E30" s="14">
        <f>SUM(E23:E29)</f>
        <v/>
      </c>
      <c r="F30" s="14">
        <f>SUM(F23:F29)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Lỗ tồn đọng — Roll-forward &amp; sử dụng (Luật TNDN / NĐ 218)</t>
        </is>
      </c>
    </row>
    <row r="2">
      <c r="A2" t="inlineStr">
        <is>
          <t>Sava Industrial Co.Ltd | Carryforward 5 năm | Link Temporary Differences</t>
        </is>
      </c>
    </row>
    <row r="4">
      <c r="A4" s="2" t="inlineStr">
        <is>
          <t>USD ($M)</t>
        </is>
      </c>
      <c r="B4" s="3" t="inlineStr">
        <is>
          <t>FY2024A</t>
        </is>
      </c>
      <c r="C4" s="3" t="inlineStr">
        <is>
          <t>FY2025E</t>
        </is>
      </c>
      <c r="D4" s="3" t="inlineStr">
        <is>
          <t>FY2026E</t>
        </is>
      </c>
      <c r="E4" s="3" t="inlineStr">
        <is>
          <t>FY2027E</t>
        </is>
      </c>
      <c r="F4" s="3" t="inlineStr">
        <is>
          <t>FY2028E</t>
        </is>
      </c>
    </row>
    <row r="6">
      <c r="A6" s="4" t="inlineStr">
        <is>
          <t>SCHEDULE LỖ TỒN ĐỌNG ($M)</t>
        </is>
      </c>
      <c r="B6" s="5" t="n"/>
      <c r="C6" s="5" t="n"/>
      <c r="D6" s="5" t="n"/>
      <c r="E6" s="5" t="n"/>
      <c r="F6" s="5" t="n"/>
    </row>
    <row r="7">
      <c r="A7" s="11" t="inlineStr">
        <is>
          <t>Chỉ tiêu</t>
        </is>
      </c>
      <c r="B7" s="11" t="inlineStr">
        <is>
          <t>FY2024A</t>
        </is>
      </c>
      <c r="C7" s="11" t="inlineStr">
        <is>
          <t>FY2025E</t>
        </is>
      </c>
      <c r="D7" s="11" t="inlineStr">
        <is>
          <t>FY2026E</t>
        </is>
      </c>
      <c r="E7" s="11" t="inlineStr">
        <is>
          <t>FY2027E</t>
        </is>
      </c>
      <c r="F7" s="11" t="inlineStr">
        <is>
          <t>FY2028E</t>
        </is>
      </c>
    </row>
    <row r="8">
      <c r="A8" t="inlineStr">
        <is>
          <t>Số dư đầu kỳ lỗ tồn đọng</t>
        </is>
      </c>
      <c r="B8" s="13">
        <f>Assumptions!B39</f>
        <v/>
      </c>
      <c r="C8" s="13">
        <f>B11</f>
        <v/>
      </c>
      <c r="D8" s="13">
        <f>C11</f>
        <v/>
      </c>
      <c r="E8" s="13">
        <f>D11</f>
        <v/>
      </c>
      <c r="F8" s="13">
        <f>E11</f>
        <v/>
      </c>
    </row>
    <row r="9">
      <c r="A9" t="inlineStr">
        <is>
          <t>(+) Lỗ phát sinh mới (nếu TNCT &lt; 0)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</row>
    <row r="10">
      <c r="A10" t="inlineStr">
        <is>
          <t>(−) Lỗ sử dụng trong kỳ</t>
        </is>
      </c>
      <c r="B10" s="15">
        <f>Assumptions!B38</f>
        <v/>
      </c>
      <c r="C10" s="15">
        <f>Assumptions!C38</f>
        <v/>
      </c>
      <c r="D10" s="15">
        <f>Assumptions!D38</f>
        <v/>
      </c>
      <c r="E10" s="15">
        <f>Assumptions!E38</f>
        <v/>
      </c>
      <c r="F10" s="15">
        <f>Assumptions!F38</f>
        <v/>
      </c>
    </row>
    <row r="11">
      <c r="A11" t="inlineStr">
        <is>
          <t>Số dư cuối kỳ lỗ tồn đọng</t>
        </is>
      </c>
      <c r="B11" s="14">
        <f>B8+B9-B10</f>
        <v/>
      </c>
      <c r="C11" s="14">
        <f>C8+C9-C10</f>
        <v/>
      </c>
      <c r="D11" s="14">
        <f>D8+D9-D10</f>
        <v/>
      </c>
      <c r="E11" s="14">
        <f>E8+E9-E10</f>
        <v/>
      </c>
      <c r="F11" s="14">
        <f>F8+F9-F10</f>
        <v/>
      </c>
    </row>
    <row r="13">
      <c r="A13" s="4" t="inlineStr">
        <is>
          <t>ĐỐI SOÁT VỚI TEMPORARY DIFFERENCES</t>
        </is>
      </c>
      <c r="B13" s="5" t="n"/>
      <c r="C13" s="5" t="n"/>
      <c r="D13" s="5" t="n"/>
      <c r="E13" s="5" t="n"/>
      <c r="F13" s="5" t="n"/>
    </row>
    <row r="14">
      <c r="A14" t="inlineStr">
        <is>
          <t>Lỗ mang sang (tab Temporary Differences)</t>
        </is>
      </c>
      <c r="B14" s="15">
        <f>'Temporary Differences'!B14</f>
        <v/>
      </c>
      <c r="C14" s="15">
        <f>'Temporary Differences'!C14</f>
        <v/>
      </c>
      <c r="D14" s="15">
        <f>'Temporary Differences'!D14</f>
        <v/>
      </c>
      <c r="E14" s="15">
        <f>'Temporary Differences'!E14</f>
        <v/>
      </c>
      <c r="F14" s="15">
        <f>'Temporary Differences'!F14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Ghi chú mỏng vốn (Thin Capitalization) — NĐ 132/2020/NĐ-CP</t>
        </is>
      </c>
    </row>
    <row r="2">
      <c r="A2" t="inlineStr">
        <is>
          <t>Sava Industrial Co.Ltd | Related-party debt vs equity cap | Không tạo DTA</t>
        </is>
      </c>
    </row>
    <row r="4">
      <c r="A4" s="2" t="inlineStr">
        <is>
          <t>USD ($M)</t>
        </is>
      </c>
      <c r="B4" s="3" t="inlineStr">
        <is>
          <t>FY2024A</t>
        </is>
      </c>
      <c r="C4" s="3" t="inlineStr">
        <is>
          <t>FY2025E</t>
        </is>
      </c>
      <c r="D4" s="3" t="inlineStr">
        <is>
          <t>FY2026E</t>
        </is>
      </c>
      <c r="E4" s="3" t="inlineStr">
        <is>
          <t>FY2027E</t>
        </is>
      </c>
      <c r="F4" s="3" t="inlineStr">
        <is>
          <t>FY2028E</t>
        </is>
      </c>
    </row>
    <row r="6">
      <c r="A6" s="4" t="inlineStr">
        <is>
          <t>KIỂM TRA TỶ LỆ NỢ/VỐN</t>
        </is>
      </c>
      <c r="B6" s="5" t="n"/>
      <c r="C6" s="5" t="n"/>
      <c r="D6" s="5" t="n"/>
      <c r="E6" s="5" t="n"/>
      <c r="F6" s="5" t="n"/>
    </row>
    <row r="7">
      <c r="A7" s="11" t="inlineStr">
        <is>
          <t>Chỉ tiêu</t>
        </is>
      </c>
      <c r="B7" s="11" t="inlineStr">
        <is>
          <t>FY2024A</t>
        </is>
      </c>
      <c r="C7" s="11" t="inlineStr">
        <is>
          <t>FY2025E</t>
        </is>
      </c>
      <c r="D7" s="11" t="inlineStr">
        <is>
          <t>FY2026E</t>
        </is>
      </c>
      <c r="E7" s="11" t="inlineStr">
        <is>
          <t>FY2027E</t>
        </is>
      </c>
      <c r="F7" s="11" t="inlineStr">
        <is>
          <t>FY2028E</t>
        </is>
      </c>
    </row>
    <row r="8">
      <c r="A8" t="inlineStr">
        <is>
          <t>Related-party debt (341)</t>
        </is>
      </c>
      <c r="B8" s="13">
        <f>Assumptions!B43</f>
        <v/>
      </c>
      <c r="C8" s="13">
        <f>Assumptions!C43</f>
        <v/>
      </c>
      <c r="D8" s="13">
        <f>Assumptions!D43</f>
        <v/>
      </c>
      <c r="E8" s="13">
        <f>Assumptions!E43</f>
        <v/>
      </c>
      <c r="F8" s="13">
        <f>Assumptions!F43</f>
        <v/>
      </c>
    </row>
    <row r="9">
      <c r="A9" t="inlineStr">
        <is>
          <t>Average equity (411)</t>
        </is>
      </c>
      <c r="B9" s="13">
        <f>Assumptions!B44</f>
        <v/>
      </c>
      <c r="C9" s="13">
        <f>Assumptions!C44</f>
        <v/>
      </c>
      <c r="D9" s="13">
        <f>Assumptions!D44</f>
        <v/>
      </c>
      <c r="E9" s="13">
        <f>Assumptions!E44</f>
        <v/>
      </c>
      <c r="F9" s="13">
        <f>Assumptions!F44</f>
        <v/>
      </c>
    </row>
    <row r="10">
      <c r="A10" t="inlineStr">
        <is>
          <t>Actual debt/equity ratio</t>
        </is>
      </c>
      <c r="B10" s="16">
        <f>IF(Assumptions!B44=0,0,Assumptions!B43/Assumptions!B44)</f>
        <v/>
      </c>
      <c r="C10" s="16">
        <f>IF(Assumptions!C44=0,0,Assumptions!C43/Assumptions!C44)</f>
        <v/>
      </c>
      <c r="D10" s="16">
        <f>IF(Assumptions!D44=0,0,Assumptions!D43/Assumptions!D44)</f>
        <v/>
      </c>
      <c r="E10" s="16">
        <f>IF(Assumptions!E44=0,0,Assumptions!E43/Assumptions!E44)</f>
        <v/>
      </c>
      <c r="F10" s="16">
        <f>IF(Assumptions!F44=0,0,Assumptions!F43/Assumptions!F44)</f>
        <v/>
      </c>
    </row>
    <row r="11">
      <c r="A11" t="inlineStr">
        <is>
          <t>Maximum allowed (3.0x mfg.)</t>
        </is>
      </c>
      <c r="B11" s="13">
        <f>Assumptions!B45</f>
        <v/>
      </c>
      <c r="C11" s="13">
        <f>Assumptions!C45</f>
        <v/>
      </c>
      <c r="D11" s="13">
        <f>Assumptions!D45</f>
        <v/>
      </c>
      <c r="E11" s="13">
        <f>Assumptions!E45</f>
        <v/>
      </c>
      <c r="F11" s="13">
        <f>Assumptions!F45</f>
        <v/>
      </c>
    </row>
    <row r="12">
      <c r="A12" t="inlineStr">
        <is>
          <t>Excess debt (notional)</t>
        </is>
      </c>
      <c r="B12" s="15">
        <f>MAX(0,Assumptions!B43-Assumptions!B45*Assumptions!B44)</f>
        <v/>
      </c>
      <c r="C12" s="15">
        <f>MAX(0,Assumptions!C43-Assumptions!C45*Assumptions!C44)</f>
        <v/>
      </c>
      <c r="D12" s="15">
        <f>MAX(0,Assumptions!D43-Assumptions!D45*Assumptions!D44)</f>
        <v/>
      </c>
      <c r="E12" s="15">
        <f>MAX(0,Assumptions!E43-Assumptions!E45*Assumptions!E44)</f>
        <v/>
      </c>
      <c r="F12" s="15">
        <f>MAX(0,Assumptions!F43-Assumptions!F45*Assumptions!F44)</f>
        <v/>
      </c>
    </row>
    <row r="13">
      <c r="A13" t="inlineStr">
        <is>
          <t>Interest disallowed (635 add-back)</t>
        </is>
      </c>
      <c r="B13" s="15">
        <f>Assumptions!B46</f>
        <v/>
      </c>
      <c r="C13" s="15">
        <f>Assumptions!C46</f>
        <v/>
      </c>
      <c r="D13" s="15">
        <f>Assumptions!D46</f>
        <v/>
      </c>
      <c r="E13" s="15">
        <f>Assumptions!E46</f>
        <v/>
      </c>
      <c r="F13" s="15">
        <f>Assumptions!F46</f>
        <v/>
      </c>
    </row>
    <row r="15">
      <c r="A15" t="inlineStr">
        <is>
          <t>• Lãi vay vượt hạn mức nợ/vốn với bên liên quan → cộng lại TNCT (permanent/timing tùy case).</t>
        </is>
      </c>
    </row>
    <row r="16">
      <c r="A16" t="inlineStr">
        <is>
          <t>• Demo ghi add-back tại Assumptions → phản ánh qua Permanent Differences nếu mở rộng.</t>
        </is>
      </c>
    </row>
    <row r="17">
      <c r="A17" t="inlineStr">
        <is>
          <t>• Sava mfg. sector: max debt/equity 3:1 theo NĐ 132 (điều chỉnh theo ngành).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Tính thuế TNDN hiện hành — Quyết toán &amp; tạm nộp</t>
        </is>
      </c>
    </row>
    <row r="2">
      <c r="A2" t="inlineStr">
        <is>
          <t>TK 333 (phải nộp) | 821 (chi phí thuế hiện hành) | Cash vs Book</t>
        </is>
      </c>
    </row>
    <row r="4">
      <c r="A4" s="2" t="inlineStr">
        <is>
          <t>USD ($M)</t>
        </is>
      </c>
      <c r="B4" s="3" t="inlineStr">
        <is>
          <t>FY2024A</t>
        </is>
      </c>
      <c r="C4" s="3" t="inlineStr">
        <is>
          <t>FY2025E</t>
        </is>
      </c>
      <c r="D4" s="3" t="inlineStr">
        <is>
          <t>FY2026E</t>
        </is>
      </c>
      <c r="E4" s="3" t="inlineStr">
        <is>
          <t>FY2027E</t>
        </is>
      </c>
      <c r="F4" s="3" t="inlineStr">
        <is>
          <t>FY2028E</t>
        </is>
      </c>
    </row>
    <row r="6">
      <c r="A6" s="4" t="inlineStr">
        <is>
          <t>THU NHẬP CHỊU THUẾ (TNCT)</t>
        </is>
      </c>
      <c r="B6" s="5" t="n"/>
      <c r="C6" s="5" t="n"/>
      <c r="D6" s="5" t="n"/>
      <c r="E6" s="5" t="n"/>
      <c r="F6" s="5" t="n"/>
    </row>
    <row r="7">
      <c r="A7" s="11" t="inlineStr">
        <is>
          <t>Chỉ tiêu</t>
        </is>
      </c>
      <c r="B7" s="11" t="inlineStr">
        <is>
          <t>FY2024A</t>
        </is>
      </c>
      <c r="C7" s="11" t="inlineStr">
        <is>
          <t>FY2025E</t>
        </is>
      </c>
      <c r="D7" s="11" t="inlineStr">
        <is>
          <t>FY2026E</t>
        </is>
      </c>
      <c r="E7" s="11" t="inlineStr">
        <is>
          <t>FY2027E</t>
        </is>
      </c>
      <c r="F7" s="11" t="inlineStr">
        <is>
          <t>FY2028E</t>
        </is>
      </c>
    </row>
    <row r="8">
      <c r="A8" t="inlineStr">
        <is>
          <t>LNKT trước thuế (821 cơ sở)</t>
        </is>
      </c>
      <c r="B8" s="13">
        <f>'Pretax Income'!B16</f>
        <v/>
      </c>
      <c r="C8" s="13">
        <f>'Pretax Income'!C16</f>
        <v/>
      </c>
      <c r="D8" s="13">
        <f>'Pretax Income'!D16</f>
        <v/>
      </c>
      <c r="E8" s="13">
        <f>'Pretax Income'!E16</f>
        <v/>
      </c>
      <c r="F8" s="13">
        <f>'Pretax Income'!F16</f>
        <v/>
      </c>
    </row>
    <row r="9">
      <c r="A9" t="inlineStr">
        <is>
          <t>(+) Chênh lệch vĩnh viễn ròng</t>
        </is>
      </c>
      <c r="B9" s="15">
        <f>'Permanent Differences'!B20</f>
        <v/>
      </c>
      <c r="C9" s="15">
        <f>'Permanent Differences'!C20</f>
        <v/>
      </c>
      <c r="D9" s="15">
        <f>'Permanent Differences'!D20</f>
        <v/>
      </c>
      <c r="E9" s="15">
        <f>'Permanent Differences'!E20</f>
        <v/>
      </c>
      <c r="F9" s="15">
        <f>'Permanent Differences'!F20</f>
        <v/>
      </c>
    </row>
    <row r="10">
      <c r="A10" t="inlineStr">
        <is>
          <t>(+/−) Điều chỉnh tạm thời</t>
        </is>
      </c>
      <c r="B10" s="15">
        <f>'Temporary Differences'!B15</f>
        <v/>
      </c>
      <c r="C10" s="15">
        <f>'Temporary Differences'!C15</f>
        <v/>
      </c>
      <c r="D10" s="15">
        <f>'Temporary Differences'!D15</f>
        <v/>
      </c>
      <c r="E10" s="15">
        <f>'Temporary Differences'!E15</f>
        <v/>
      </c>
      <c r="F10" s="15">
        <f>'Temporary Differences'!F15</f>
        <v/>
      </c>
    </row>
    <row r="11">
      <c r="A11" t="inlineStr">
        <is>
          <t>Thu nhập chịu thuế (TNCT)</t>
        </is>
      </c>
      <c r="B11" s="14">
        <f>MAX(0,B8+B9+B10)</f>
        <v/>
      </c>
      <c r="C11" s="14">
        <f>MAX(0,C8+C9+C10)</f>
        <v/>
      </c>
      <c r="D11" s="14">
        <f>MAX(0,D8+D9+D10)</f>
        <v/>
      </c>
      <c r="E11" s="14">
        <f>MAX(0,E8+E9+E10)</f>
        <v/>
      </c>
      <c r="F11" s="14">
        <f>MAX(0,F8+F9+F10)</f>
        <v/>
      </c>
    </row>
    <row r="13">
      <c r="A13" s="4" t="inlineStr">
        <is>
          <t>THUẾ TNDN HIỆN HÀNH (821 / 333)</t>
        </is>
      </c>
      <c r="B13" s="5" t="n"/>
      <c r="C13" s="5" t="n"/>
      <c r="D13" s="5" t="n"/>
      <c r="E13" s="5" t="n"/>
      <c r="F13" s="5" t="n"/>
    </row>
    <row r="14">
      <c r="A14" t="inlineStr">
        <is>
          <t>TNCT × thuế suất pháp định (20%)</t>
        </is>
      </c>
      <c r="B14" s="13">
        <f>B11*Assumptions!B12</f>
        <v/>
      </c>
      <c r="C14" s="13">
        <f>C11*Assumptions!C12</f>
        <v/>
      </c>
      <c r="D14" s="13">
        <f>D11*Assumptions!D12</f>
        <v/>
      </c>
      <c r="E14" s="13">
        <f>E11*Assumptions!E12</f>
        <v/>
      </c>
      <c r="F14" s="13">
        <f>F11*Assumptions!F12</f>
        <v/>
      </c>
    </row>
    <row r="15">
      <c r="A15" t="inlineStr">
        <is>
          <t>(−) Tiết kiệm thuế ưu đãi (10% vs 20%)</t>
        </is>
      </c>
      <c r="B15" s="15">
        <f>B11*Assumptions!B14*(Assumptions!B12-Assumptions!B13)</f>
        <v/>
      </c>
      <c r="C15" s="15">
        <f>C11*Assumptions!C14*(Assumptions!C12-Assumptions!C13)</f>
        <v/>
      </c>
      <c r="D15" s="15">
        <f>D11*Assumptions!D14*(Assumptions!D12-Assumptions!D13)</f>
        <v/>
      </c>
      <c r="E15" s="15">
        <f>E11*Assumptions!E14*(Assumptions!E12-Assumptions!E13)</f>
        <v/>
      </c>
      <c r="F15" s="15">
        <f>F11*Assumptions!F14*(Assumptions!F12-Assumptions!F13)</f>
        <v/>
      </c>
    </row>
    <row r="16">
      <c r="A16" t="inlineStr">
        <is>
          <t>(−) Tín dụng thuế R&amp;D (3338)</t>
        </is>
      </c>
      <c r="B16" s="15">
        <f>Assumptions!B15</f>
        <v/>
      </c>
      <c r="C16" s="15">
        <f>Assumptions!C15</f>
        <v/>
      </c>
      <c r="D16" s="15">
        <f>Assumptions!D15</f>
        <v/>
      </c>
      <c r="E16" s="15">
        <f>Assumptions!E15</f>
        <v/>
      </c>
      <c r="F16" s="15">
        <f>Assumptions!F15</f>
        <v/>
      </c>
    </row>
    <row r="17">
      <c r="A17" t="inlineStr">
        <is>
          <t>Thuế TNDN hiện hành (821 — current tax)</t>
        </is>
      </c>
      <c r="B17" s="14">
        <f>MAX(0,B14-B15-B16)</f>
        <v/>
      </c>
      <c r="C17" s="14">
        <f>MAX(0,C14-C15-C16)</f>
        <v/>
      </c>
      <c r="D17" s="14">
        <f>MAX(0,D14-D15-D16)</f>
        <v/>
      </c>
      <c r="E17" s="14">
        <f>MAX(0,E14-E15-E16)</f>
        <v/>
      </c>
      <c r="F17" s="14">
        <f>MAX(0,F14-F15-F16)</f>
        <v/>
      </c>
    </row>
    <row r="19">
      <c r="A19" s="4" t="inlineStr">
        <is>
          <t>CASH TAX vs BOOK TAX (333)</t>
        </is>
      </c>
      <c r="B19" s="5" t="n"/>
      <c r="C19" s="5" t="n"/>
      <c r="D19" s="5" t="n"/>
      <c r="E19" s="5" t="n"/>
      <c r="F19" s="5" t="n"/>
    </row>
    <row r="20">
      <c r="A20" t="inlineStr">
        <is>
          <t>333 — Tạm nộp trong kỳ (cash out)</t>
        </is>
      </c>
      <c r="B20" s="13">
        <f>Assumptions!B52</f>
        <v/>
      </c>
      <c r="C20" s="13">
        <f>Assumptions!C52</f>
        <v/>
      </c>
      <c r="D20" s="13">
        <f>Assumptions!D52</f>
        <v/>
      </c>
      <c r="E20" s="13">
        <f>Assumptions!E52</f>
        <v/>
      </c>
      <c r="F20" s="13">
        <f>Assumptions!F52</f>
        <v/>
      </c>
    </row>
    <row r="21">
      <c r="A21" t="inlineStr">
        <is>
          <t>333 — Tạm nộp kỳ trước (đối trừ quyết toán)</t>
        </is>
      </c>
      <c r="B21" s="13">
        <f>Assumptions!B51</f>
        <v/>
      </c>
      <c r="C21" s="13">
        <f>Assumptions!C51</f>
        <v/>
      </c>
      <c r="D21" s="13">
        <f>Assumptions!D51</f>
        <v/>
      </c>
      <c r="E21" s="13">
        <f>Assumptions!E51</f>
        <v/>
      </c>
      <c r="F21" s="13">
        <f>Assumptions!F51</f>
        <v/>
      </c>
    </row>
    <row r="22">
      <c r="A22" t="inlineStr">
        <is>
          <t>333 — Thuế phải nộp / (hoàn) bổ sung</t>
        </is>
      </c>
      <c r="B22" s="14">
        <f>B17-B20-B21</f>
        <v/>
      </c>
      <c r="C22" s="14">
        <f>C17-C20-C21</f>
        <v/>
      </c>
      <c r="D22" s="14">
        <f>D17-D20-D21</f>
        <v/>
      </c>
      <c r="E22" s="14">
        <f>E17-E20-E21</f>
        <v/>
      </c>
      <c r="F22" s="14">
        <f>F17-F20-F21</f>
        <v/>
      </c>
    </row>
    <row r="23">
      <c r="A23" t="inlineStr">
        <is>
          <t>Chênh cash vs book (instalments − current tax)</t>
        </is>
      </c>
      <c r="B23" s="15">
        <f>B20-B17</f>
        <v/>
      </c>
      <c r="C23" s="15">
        <f>C20-C17</f>
        <v/>
      </c>
      <c r="D23" s="15">
        <f>D20-D17</f>
        <v/>
      </c>
      <c r="E23" s="15">
        <f>E20-E17</f>
        <v/>
      </c>
      <c r="F23" s="15">
        <f>F20-F17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Thuế hoãn lại — TK 243 / 822</t>
        </is>
      </c>
    </row>
    <row r="2">
      <c r="A2" t="inlineStr">
        <is>
          <t>DTA/DTL roll-forward | IAS 12 / VAS 17 alignment</t>
        </is>
      </c>
    </row>
    <row r="4">
      <c r="A4" s="2" t="inlineStr">
        <is>
          <t>USD ($M)</t>
        </is>
      </c>
      <c r="B4" s="3" t="inlineStr">
        <is>
          <t>FY2024A</t>
        </is>
      </c>
      <c r="C4" s="3" t="inlineStr">
        <is>
          <t>FY2025E</t>
        </is>
      </c>
      <c r="D4" s="3" t="inlineStr">
        <is>
          <t>FY2026E</t>
        </is>
      </c>
      <c r="E4" s="3" t="inlineStr">
        <is>
          <t>FY2027E</t>
        </is>
      </c>
      <c r="F4" s="3" t="inlineStr">
        <is>
          <t>FY2028E</t>
        </is>
      </c>
    </row>
    <row r="6">
      <c r="A6" s="4" t="inlineStr">
        <is>
          <t>DTA — TÀI SẢN THUẾ HOÃN LẠI (243)</t>
        </is>
      </c>
      <c r="B6" s="5" t="n"/>
      <c r="C6" s="5" t="n"/>
      <c r="D6" s="5" t="n"/>
      <c r="E6" s="5" t="n"/>
      <c r="F6" s="5" t="n"/>
    </row>
    <row r="7">
      <c r="A7" s="11" t="inlineStr">
        <is>
          <t>Chỉ tiêu</t>
        </is>
      </c>
      <c r="B7" s="11" t="inlineStr">
        <is>
          <t>FY2024A</t>
        </is>
      </c>
      <c r="C7" s="11" t="inlineStr">
        <is>
          <t>FY2025E</t>
        </is>
      </c>
      <c r="D7" s="11" t="inlineStr">
        <is>
          <t>FY2026E</t>
        </is>
      </c>
      <c r="E7" s="11" t="inlineStr">
        <is>
          <t>FY2027E</t>
        </is>
      </c>
      <c r="F7" s="11" t="inlineStr">
        <is>
          <t>FY2028E</t>
        </is>
      </c>
    </row>
    <row r="8">
      <c r="A8" t="inlineStr">
        <is>
          <t>Số dư đầu kỳ DTA</t>
        </is>
      </c>
      <c r="B8" s="13">
        <f>Assumptions!B49</f>
        <v/>
      </c>
      <c r="C8" s="13">
        <f>B10</f>
        <v/>
      </c>
      <c r="D8" s="13">
        <f>C10</f>
        <v/>
      </c>
      <c r="E8" s="13">
        <f>D10</f>
        <v/>
      </c>
      <c r="F8" s="13">
        <f>E10</f>
        <v/>
      </c>
    </row>
    <row r="9">
      <c r="A9" t="inlineStr">
        <is>
          <t>(+) Movement kỳ (deductible temp diff)</t>
        </is>
      </c>
      <c r="B9" s="15">
        <f>'Temporary Differences'!B19</f>
        <v/>
      </c>
      <c r="C9" s="15">
        <f>'Temporary Differences'!C19</f>
        <v/>
      </c>
      <c r="D9" s="15">
        <f>'Temporary Differences'!D19</f>
        <v/>
      </c>
      <c r="E9" s="15">
        <f>'Temporary Differences'!E19</f>
        <v/>
      </c>
      <c r="F9" s="15">
        <f>'Temporary Differences'!F19</f>
        <v/>
      </c>
    </row>
    <row r="10">
      <c r="A10" t="inlineStr">
        <is>
          <t>Số dư cuối kỳ DTA (243)</t>
        </is>
      </c>
      <c r="B10" s="14">
        <f>B8+B9</f>
        <v/>
      </c>
      <c r="C10" s="14">
        <f>C8+C9</f>
        <v/>
      </c>
      <c r="D10" s="14">
        <f>D8+D9</f>
        <v/>
      </c>
      <c r="E10" s="14">
        <f>E8+E9</f>
        <v/>
      </c>
      <c r="F10" s="14">
        <f>F8+F9</f>
        <v/>
      </c>
    </row>
    <row r="13">
      <c r="A13" s="4" t="inlineStr">
        <is>
          <t>DTL — NỢ PHẢI TRẢ THUẾ HOÃN LẠI (243)</t>
        </is>
      </c>
      <c r="B13" s="5" t="n"/>
      <c r="C13" s="5" t="n"/>
      <c r="D13" s="5" t="n"/>
      <c r="E13" s="5" t="n"/>
      <c r="F13" s="5" t="n"/>
    </row>
    <row r="14">
      <c r="A14" t="inlineStr">
        <is>
          <t>Số dư đầu kỳ DTL</t>
        </is>
      </c>
      <c r="B14" s="13">
        <f>Assumptions!B50</f>
        <v/>
      </c>
      <c r="C14" s="13">
        <f>B16</f>
        <v/>
      </c>
      <c r="D14" s="13">
        <f>C16</f>
        <v/>
      </c>
      <c r="E14" s="13">
        <f>D16</f>
        <v/>
      </c>
      <c r="F14" s="13">
        <f>E16</f>
        <v/>
      </c>
    </row>
    <row r="15">
      <c r="A15" t="inlineStr">
        <is>
          <t>(+) Movement kỳ (taxable temp diff)</t>
        </is>
      </c>
      <c r="B15" s="15">
        <f>'Temporary Differences'!B20</f>
        <v/>
      </c>
      <c r="C15" s="15">
        <f>'Temporary Differences'!C20</f>
        <v/>
      </c>
      <c r="D15" s="15">
        <f>'Temporary Differences'!D20</f>
        <v/>
      </c>
      <c r="E15" s="15">
        <f>'Temporary Differences'!E20</f>
        <v/>
      </c>
      <c r="F15" s="15">
        <f>'Temporary Differences'!F20</f>
        <v/>
      </c>
    </row>
    <row r="16">
      <c r="A16" t="inlineStr">
        <is>
          <t>Số dư cuối kỳ DTL (243)</t>
        </is>
      </c>
      <c r="B16" s="14">
        <f>B14+B15</f>
        <v/>
      </c>
      <c r="C16" s="14">
        <f>C14+C15</f>
        <v/>
      </c>
      <c r="D16" s="14">
        <f>D14+D15</f>
        <v/>
      </c>
      <c r="E16" s="14">
        <f>E14+E15</f>
        <v/>
      </c>
      <c r="F16" s="14">
        <f>F14+F15</f>
        <v/>
      </c>
    </row>
    <row r="19">
      <c r="A19" s="4" t="inlineStr">
        <is>
          <t>821 / 822 — CHI PHÍ THUẾ GHI SỔ</t>
        </is>
      </c>
      <c r="B19" s="5" t="n"/>
      <c r="C19" s="5" t="n"/>
      <c r="D19" s="5" t="n"/>
      <c r="E19" s="5" t="n"/>
      <c r="F19" s="5" t="n"/>
    </row>
    <row r="20">
      <c r="A20" t="inlineStr">
        <is>
          <t>822 — Chi phí thuế hoãn lại (P&amp;L)</t>
        </is>
      </c>
      <c r="B20" s="15">
        <f>B15-B9</f>
        <v/>
      </c>
      <c r="C20" s="15">
        <f>C15-C9</f>
        <v/>
      </c>
      <c r="D20" s="15">
        <f>D15-D9</f>
        <v/>
      </c>
      <c r="E20" s="15">
        <f>E15-E9</f>
        <v/>
      </c>
      <c r="F20" s="15">
        <f>F15-F9</f>
        <v/>
      </c>
    </row>
    <row r="21">
      <c r="A21" t="inlineStr">
        <is>
          <t>821 — Chi phí thuế hiện hành</t>
        </is>
      </c>
      <c r="B21" s="13">
        <f>'CIT Calculation'!B17</f>
        <v/>
      </c>
      <c r="C21" s="13">
        <f>'CIT Calculation'!C17</f>
        <v/>
      </c>
      <c r="D21" s="13">
        <f>'CIT Calculation'!D17</f>
        <v/>
      </c>
      <c r="E21" s="13">
        <f>'CIT Calculation'!E17</f>
        <v/>
      </c>
      <c r="F21" s="13">
        <f>'CIT Calculation'!F17</f>
        <v/>
      </c>
    </row>
    <row r="22">
      <c r="A22" t="inlineStr">
        <is>
          <t>Tổng chi phí thuế TNDN (821 + 822)</t>
        </is>
      </c>
      <c r="B22" s="14">
        <f>B21+B20</f>
        <v/>
      </c>
      <c r="C22" s="14">
        <f>C21+C20</f>
        <v/>
      </c>
      <c r="D22" s="14">
        <f>D21+D20</f>
        <v/>
      </c>
      <c r="E22" s="14">
        <f>E21+E20</f>
        <v/>
      </c>
      <c r="F22" s="14">
        <f>F21+F20</f>
        <v/>
      </c>
    </row>
    <row r="23">
      <c r="A23" t="inlineStr">
        <is>
          <t>243 — Thuế hoãn lại ròng (DTA − DTL)</t>
        </is>
      </c>
      <c r="B23" s="14">
        <f>B10-B16</f>
        <v/>
      </c>
      <c r="C23" s="14">
        <f>C10-C16</f>
        <v/>
      </c>
      <c r="D23" s="14">
        <f>D10-D16</f>
        <v/>
      </c>
      <c r="E23" s="14">
        <f>E10-E16</f>
        <v/>
      </c>
      <c r="F23" s="14">
        <f>F10-F16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Effective Tax Rate Reconciliation</t>
        </is>
      </c>
    </row>
    <row r="2">
      <c r="A2" t="inlineStr">
        <is>
          <t>Đối chiếu thuế suất hiệu lực vs pháp định 20%</t>
        </is>
      </c>
    </row>
    <row r="4">
      <c r="A4" s="2" t="inlineStr">
        <is>
          <t>USD ($M)</t>
        </is>
      </c>
      <c r="B4" s="3" t="inlineStr">
        <is>
          <t>FY2024A</t>
        </is>
      </c>
      <c r="C4" s="3" t="inlineStr">
        <is>
          <t>FY2025E</t>
        </is>
      </c>
      <c r="D4" s="3" t="inlineStr">
        <is>
          <t>FY2026E</t>
        </is>
      </c>
      <c r="E4" s="3" t="inlineStr">
        <is>
          <t>FY2027E</t>
        </is>
      </c>
      <c r="F4" s="3" t="inlineStr">
        <is>
          <t>FY2028E</t>
        </is>
      </c>
    </row>
    <row r="6">
      <c r="A6" s="4" t="inlineStr">
        <is>
          <t>RECONCILIATION (BPS &amp; %)</t>
        </is>
      </c>
      <c r="B6" s="5" t="n"/>
      <c r="C6" s="5" t="n"/>
      <c r="D6" s="5" t="n"/>
      <c r="E6" s="5" t="n"/>
      <c r="F6" s="5" t="n"/>
    </row>
    <row r="7">
      <c r="A7" s="11" t="inlineStr">
        <is>
          <t>Hạng mục</t>
        </is>
      </c>
      <c r="B7" s="11" t="inlineStr">
        <is>
          <t>FY2024A</t>
        </is>
      </c>
      <c r="C7" s="11" t="inlineStr">
        <is>
          <t>FY2025E</t>
        </is>
      </c>
      <c r="D7" s="11" t="inlineStr">
        <is>
          <t>FY2026E</t>
        </is>
      </c>
      <c r="E7" s="11" t="inlineStr">
        <is>
          <t>FY2027E</t>
        </is>
      </c>
      <c r="F7" s="11" t="inlineStr">
        <is>
          <t>FY2028E</t>
        </is>
      </c>
    </row>
    <row r="8">
      <c r="A8" t="inlineStr">
        <is>
          <t>LNKT trước thuế (mẫu số)</t>
        </is>
      </c>
      <c r="B8" s="13">
        <f>'Pretax Income'!B16</f>
        <v/>
      </c>
      <c r="C8" s="13">
        <f>'Pretax Income'!C16</f>
        <v/>
      </c>
      <c r="D8" s="13">
        <f>'Pretax Income'!D16</f>
        <v/>
      </c>
      <c r="E8" s="13">
        <f>'Pretax Income'!E16</f>
        <v/>
      </c>
      <c r="F8" s="13">
        <f>'Pretax Income'!F16</f>
        <v/>
      </c>
    </row>
    <row r="9">
      <c r="A9" t="inlineStr">
        <is>
          <t>Thuế suất pháp định</t>
        </is>
      </c>
      <c r="B9" s="17">
        <f>Assumptions!B12</f>
        <v/>
      </c>
      <c r="C9" s="17">
        <f>Assumptions!C12</f>
        <v/>
      </c>
      <c r="D9" s="17">
        <f>Assumptions!D12</f>
        <v/>
      </c>
      <c r="E9" s="17">
        <f>Assumptions!E12</f>
        <v/>
      </c>
      <c r="F9" s="17">
        <f>Assumptions!F12</f>
        <v/>
      </c>
    </row>
    <row r="10">
      <c r="A10" t="inlineStr">
        <is>
          <t>Thuế @ pháp định (PBT × 20%)</t>
        </is>
      </c>
      <c r="B10" s="13">
        <f>B8*B9</f>
        <v/>
      </c>
      <c r="C10" s="13">
        <f>C8*C9</f>
        <v/>
      </c>
      <c r="D10" s="13">
        <f>D8*D9</f>
        <v/>
      </c>
      <c r="E10" s="13">
        <f>E8*E9</f>
        <v/>
      </c>
      <c r="F10" s="13">
        <f>F8*F9</f>
        <v/>
      </c>
    </row>
    <row r="11">
      <c r="A11" t="inlineStr">
        <is>
          <t>Điều chỉnh — chênh lệch vĩnh viễn</t>
        </is>
      </c>
      <c r="B11" s="15">
        <f>'Permanent Differences'!B21</f>
        <v/>
      </c>
      <c r="C11" s="15">
        <f>'Permanent Differences'!C21</f>
        <v/>
      </c>
      <c r="D11" s="15">
        <f>'Permanent Differences'!D21</f>
        <v/>
      </c>
      <c r="E11" s="15">
        <f>'Permanent Differences'!E21</f>
        <v/>
      </c>
      <c r="F11" s="15">
        <f>'Permanent Differences'!F21</f>
        <v/>
      </c>
    </row>
    <row r="12">
      <c r="A12" t="inlineStr">
        <is>
          <t>Điều chỉnh — ưu đãi thuế (10%)</t>
        </is>
      </c>
      <c r="B12" s="15">
        <f>-'CIT Calculation'!B15</f>
        <v/>
      </c>
      <c r="C12" s="15">
        <f>-'CIT Calculation'!C15</f>
        <v/>
      </c>
      <c r="D12" s="15">
        <f>-'CIT Calculation'!D15</f>
        <v/>
      </c>
      <c r="E12" s="15">
        <f>-'CIT Calculation'!E15</f>
        <v/>
      </c>
      <c r="F12" s="15">
        <f>-'CIT Calculation'!F15</f>
        <v/>
      </c>
    </row>
    <row r="13">
      <c r="A13" t="inlineStr">
        <is>
          <t>Điều chỉnh — tín dụng thuế R&amp;D</t>
        </is>
      </c>
      <c r="B13" s="15">
        <f>-'CIT Calculation'!B16</f>
        <v/>
      </c>
      <c r="C13" s="15">
        <f>-'CIT Calculation'!C16</f>
        <v/>
      </c>
      <c r="D13" s="15">
        <f>-'CIT Calculation'!D16</f>
        <v/>
      </c>
      <c r="E13" s="15">
        <f>-'CIT Calculation'!E16</f>
        <v/>
      </c>
      <c r="F13" s="15">
        <f>-'CIT Calculation'!F16</f>
        <v/>
      </c>
    </row>
    <row r="14">
      <c r="A14" t="inlineStr">
        <is>
          <t>Điều chỉnh — thuế hoãn lại (822)</t>
        </is>
      </c>
      <c r="B14" s="15">
        <f>'Deferred Tax'!B20</f>
        <v/>
      </c>
      <c r="C14" s="15">
        <f>'Deferred Tax'!C20</f>
        <v/>
      </c>
      <c r="D14" s="15">
        <f>'Deferred Tax'!D20</f>
        <v/>
      </c>
      <c r="E14" s="15">
        <f>'Deferred Tax'!E20</f>
        <v/>
      </c>
      <c r="F14" s="15">
        <f>'Deferred Tax'!F20</f>
        <v/>
      </c>
    </row>
    <row r="15">
      <c r="A15" t="inlineStr">
        <is>
          <t>Tổng chi phí thuế (821 + 822)</t>
        </is>
      </c>
      <c r="B15" s="14">
        <f>'Deferred Tax'!B22</f>
        <v/>
      </c>
      <c r="C15" s="14">
        <f>'Deferred Tax'!C22</f>
        <v/>
      </c>
      <c r="D15" s="14">
        <f>'Deferred Tax'!D22</f>
        <v/>
      </c>
      <c r="E15" s="14">
        <f>'Deferred Tax'!E22</f>
        <v/>
      </c>
      <c r="F15" s="14">
        <f>'Deferred Tax'!F22</f>
        <v/>
      </c>
    </row>
    <row r="17">
      <c r="A17" s="4" t="inlineStr">
        <is>
          <t>THUẾ SUẤT HIỆU LỰC</t>
        </is>
      </c>
      <c r="B17" s="5" t="n"/>
      <c r="C17" s="5" t="n"/>
      <c r="D17" s="5" t="n"/>
      <c r="E17" s="5" t="n"/>
      <c r="F17" s="5" t="n"/>
    </row>
    <row r="18">
      <c r="A18" t="inlineStr">
        <is>
          <t>Effective tax rate (Total tax / PBT)</t>
        </is>
      </c>
      <c r="B18" s="18">
        <f>IF(B8=0,0,B15/B8)</f>
        <v/>
      </c>
      <c r="C18" s="18">
        <f>IF(C8=0,0,C15/C8)</f>
        <v/>
      </c>
      <c r="D18" s="18">
        <f>IF(D8=0,0,D15/D8)</f>
        <v/>
      </c>
      <c r="E18" s="18">
        <f>IF(E8=0,0,E15/E8)</f>
        <v/>
      </c>
      <c r="F18" s="18">
        <f>IF(F8=0,0,F15/F8)</f>
        <v/>
      </c>
    </row>
    <row r="19">
      <c r="A19" t="inlineStr">
        <is>
          <t>Chênh lệch vs pháp định (ETR − 20%)</t>
        </is>
      </c>
      <c r="B19" s="19">
        <f>B18-B9</f>
        <v/>
      </c>
      <c r="C19" s="19">
        <f>C18-C9</f>
        <v/>
      </c>
      <c r="D19" s="19">
        <f>D18-D9</f>
        <v/>
      </c>
      <c r="E19" s="19">
        <f>E18-E9</f>
        <v/>
      </c>
      <c r="F19" s="19">
        <f>F18-F9</f>
        <v/>
      </c>
    </row>
    <row r="20">
      <c r="A20" t="inlineStr">
        <is>
          <t>Chênh lệch (basis points)</t>
        </is>
      </c>
      <c r="B20" s="20">
        <f>B19*10000</f>
        <v/>
      </c>
      <c r="C20" s="20">
        <f>C19*10000</f>
        <v/>
      </c>
      <c r="D20" s="20">
        <f>D19*10000</f>
        <v/>
      </c>
      <c r="E20" s="20">
        <f>E19*10000</f>
        <v/>
      </c>
      <c r="F20" s="20">
        <f>F19*10000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Dashboard — Local Tax &amp; Regulatory Layer</t>
        </is>
      </c>
    </row>
    <row r="2">
      <c r="A2" t="inlineStr">
        <is>
          <t>Sava Industrial Co.Ltd | CIT, DTA/DTL, ETR | TT99 accounts</t>
        </is>
      </c>
    </row>
    <row r="4">
      <c r="A4" s="4" t="inlineStr">
        <is>
          <t>SNAPSHOT FY2024A</t>
        </is>
      </c>
      <c r="B4" s="5" t="n"/>
    </row>
    <row r="5">
      <c r="A5" s="11" t="inlineStr">
        <is>
          <t>Chỉ tiêu</t>
        </is>
      </c>
      <c r="B5" s="11" t="inlineStr">
        <is>
          <t>FY2024A</t>
        </is>
      </c>
    </row>
    <row r="6">
      <c r="A6" t="inlineStr">
        <is>
          <t>LNKT trước thuế</t>
        </is>
      </c>
      <c r="B6" s="21">
        <f>'Pretax Income'!B16</f>
        <v/>
      </c>
    </row>
    <row r="7">
      <c r="A7" t="inlineStr">
        <is>
          <t>TNCT</t>
        </is>
      </c>
      <c r="B7" s="21">
        <f>'CIT Calculation'!B11</f>
        <v/>
      </c>
    </row>
    <row r="8">
      <c r="A8" t="inlineStr">
        <is>
          <t>Thuế hiện hành (821)</t>
        </is>
      </c>
      <c r="B8" s="21">
        <f>'CIT Calculation'!B17</f>
        <v/>
      </c>
    </row>
    <row r="9">
      <c r="A9" t="inlineStr">
        <is>
          <t>Thuế hoãn lại (822)</t>
        </is>
      </c>
      <c r="B9" s="21">
        <f>'Deferred Tax'!B20</f>
        <v/>
      </c>
    </row>
    <row r="10">
      <c r="A10" t="inlineStr">
        <is>
          <t>Tổng chi phí thuế</t>
        </is>
      </c>
      <c r="B10" s="21">
        <f>'Deferred Tax'!B22</f>
        <v/>
      </c>
    </row>
    <row r="11">
      <c r="A11" t="inlineStr">
        <is>
          <t>ETR hiệu lực</t>
        </is>
      </c>
      <c r="B11" s="22">
        <f>'Effective Rate'!B18</f>
        <v/>
      </c>
    </row>
    <row r="12">
      <c r="A12" t="inlineStr">
        <is>
          <t>243 — DTA net</t>
        </is>
      </c>
      <c r="B12" s="21">
        <f>'Deferred Tax'!B23</f>
        <v/>
      </c>
    </row>
    <row r="13">
      <c r="A13" t="inlineStr">
        <is>
          <t>333 — Phải nộp/(hoàn)</t>
        </is>
      </c>
      <c r="B13" s="21">
        <f>'CIT Calculation'!B22</f>
        <v/>
      </c>
    </row>
    <row r="15">
      <c r="A15" s="4" t="inlineStr">
        <is>
          <t>5-YEAR TAX PROFILE</t>
        </is>
      </c>
      <c r="B15" s="5" t="n"/>
      <c r="C15" s="5" t="n"/>
      <c r="D15" s="5" t="n"/>
      <c r="E15" s="5" t="n"/>
      <c r="F15" s="5" t="n"/>
    </row>
    <row r="16">
      <c r="A16" s="11" t="inlineStr">
        <is>
          <t>Chỉ tiêu</t>
        </is>
      </c>
      <c r="B16" s="11" t="inlineStr">
        <is>
          <t>FY2024A</t>
        </is>
      </c>
      <c r="C16" s="11" t="inlineStr">
        <is>
          <t>FY2025E</t>
        </is>
      </c>
      <c r="D16" s="11" t="inlineStr">
        <is>
          <t>FY2026E</t>
        </is>
      </c>
      <c r="E16" s="11" t="inlineStr">
        <is>
          <t>FY2027E</t>
        </is>
      </c>
      <c r="F16" s="11" t="inlineStr">
        <is>
          <t>FY2028E</t>
        </is>
      </c>
    </row>
    <row r="17">
      <c r="A17" t="inlineStr">
        <is>
          <t>PBT</t>
        </is>
      </c>
      <c r="B17" s="13">
        <f>'Pretax Income'!B16</f>
        <v/>
      </c>
      <c r="C17" s="13">
        <f>'Pretax Income'!C16</f>
        <v/>
      </c>
      <c r="D17" s="13">
        <f>'Pretax Income'!D16</f>
        <v/>
      </c>
      <c r="E17" s="13">
        <f>'Pretax Income'!E16</f>
        <v/>
      </c>
      <c r="F17" s="13">
        <f>'Pretax Income'!F16</f>
        <v/>
      </c>
    </row>
    <row r="18">
      <c r="A18" t="inlineStr">
        <is>
          <t>Current CIT</t>
        </is>
      </c>
      <c r="B18" s="13">
        <f>'CIT Calculation'!B17</f>
        <v/>
      </c>
      <c r="C18" s="13">
        <f>'CIT Calculation'!C17</f>
        <v/>
      </c>
      <c r="D18" s="13">
        <f>'CIT Calculation'!D17</f>
        <v/>
      </c>
      <c r="E18" s="13">
        <f>'CIT Calculation'!E17</f>
        <v/>
      </c>
      <c r="F18" s="13">
        <f>'CIT Calculation'!F17</f>
        <v/>
      </c>
    </row>
    <row r="19">
      <c r="A19" t="inlineStr">
        <is>
          <t>Deferred tax</t>
        </is>
      </c>
      <c r="B19" s="13">
        <f>'Deferred Tax'!B20</f>
        <v/>
      </c>
      <c r="C19" s="13">
        <f>'Deferred Tax'!C20</f>
        <v/>
      </c>
      <c r="D19" s="13">
        <f>'Deferred Tax'!D20</f>
        <v/>
      </c>
      <c r="E19" s="13">
        <f>'Deferred Tax'!E20</f>
        <v/>
      </c>
      <c r="F19" s="13">
        <f>'Deferred Tax'!F20</f>
        <v/>
      </c>
    </row>
    <row r="20">
      <c r="A20" t="inlineStr">
        <is>
          <t>ETR</t>
        </is>
      </c>
      <c r="B20" s="17">
        <f>'Effective Rate'!B18</f>
        <v/>
      </c>
      <c r="C20" s="17">
        <f>'Effective Rate'!C18</f>
        <v/>
      </c>
      <c r="D20" s="17">
        <f>'Effective Rate'!D18</f>
        <v/>
      </c>
      <c r="E20" s="17">
        <f>'Effective Rate'!E18</f>
        <v/>
      </c>
      <c r="F20" s="17">
        <f>'Effective Rate'!F18</f>
        <v/>
      </c>
    </row>
    <row r="52">
      <c r="A52" s="4" t="inlineStr">
        <is>
          <t>TK TT99 THAM CHIẾU</t>
        </is>
      </c>
      <c r="B52" s="5" t="n"/>
    </row>
    <row r="53">
      <c r="A53" s="2" t="inlineStr">
        <is>
          <t>333</t>
        </is>
      </c>
      <c r="B53" t="inlineStr">
        <is>
          <t>Thuế và các khoản phải nộp NN — tạm nộp &amp; quyết toán</t>
        </is>
      </c>
    </row>
    <row r="54">
      <c r="A54" s="2" t="inlineStr">
        <is>
          <t>3338</t>
        </is>
      </c>
      <c r="B54" t="inlineStr">
        <is>
          <t>Tín dụng thuế / hoàn thuế</t>
        </is>
      </c>
    </row>
    <row r="55">
      <c r="A55" s="2" t="inlineStr">
        <is>
          <t>821</t>
        </is>
      </c>
      <c r="B55" t="inlineStr">
        <is>
          <t>Chi phí thuế TNDN hiện hành</t>
        </is>
      </c>
    </row>
    <row r="56">
      <c r="A56" s="2" t="inlineStr">
        <is>
          <t>822</t>
        </is>
      </c>
      <c r="B56" t="inlineStr">
        <is>
          <t>Chi phí thuế TNDN hoãn lại</t>
        </is>
      </c>
    </row>
    <row r="57">
      <c r="A57" s="2" t="inlineStr">
        <is>
          <t>243</t>
        </is>
      </c>
      <c r="B57" t="inlineStr">
        <is>
          <t>Thuế TNDN hoãn lại (DTA/DTL net)</t>
        </is>
      </c>
    </row>
    <row r="59">
      <c r="A59" t="inlineStr">
        <is>
          <t>• Demo #14 — lớp thuế VN trên Demo #1 (drivers) &amp; #13 (VAS P&amp;L).</t>
        </is>
      </c>
    </row>
    <row r="60">
      <c r="A60" t="inlineStr">
        <is>
          <t>• Thuế suất pháp định 20%; ưu đãi 10% cho phần thu nhập dự án mở rộng.</t>
        </is>
      </c>
    </row>
    <row r="61">
      <c r="A61" t="inlineStr">
        <is>
          <t>• Input xanh dương (Assumptions); công thức đen trên các tab còn lại.</t>
        </is>
      </c>
    </row>
    <row r="62">
      <c r="A62" t="inlineStr">
        <is>
          <t>• Cash tax (333 tạm nộp) có thể lệch book tax (821) do timing quyết toán.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2026-09-17T14:01:10Z</dcterms:created>
  <dcterms:modified xsi:type="dcterms:W3CDTF">2026-09-17T14:01:10Z</dcterms:modified>
</cp:coreProperties>
</file>