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Capital Structure" sheetId="2" state="visible" r:id="rId2"/>
    <sheet name="Cash Flow Available" sheetId="3" state="visible" r:id="rId3"/>
    <sheet name="Waterfall Tiers" sheetId="4" state="visible" r:id="rId4"/>
    <sheet name="Distributions" sheetId="5" state="visible" r:id="rId5"/>
    <sheet name="Returns Summary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M-YY"/>
    <numFmt numFmtId="165" formatCode="0.0%"/>
    <numFmt numFmtId="166" formatCode="#,##0.0"/>
    <numFmt numFmtId="167" formatCode="0.0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66" fontId="4" fillId="0" borderId="0" pivotButton="0" quotePrefix="0" xfId="0"/>
    <xf numFmtId="166" fontId="5" fillId="0" borderId="0" pivotButton="0" quotePrefix="0" xfId="0"/>
    <xf numFmtId="166" fontId="2" fillId="4" borderId="0" pivotButton="0" quotePrefix="0" xfId="0"/>
    <xf numFmtId="167" fontId="5" fillId="0" borderId="0" pivotButton="0" quotePrefix="0" xfId="0"/>
    <xf numFmtId="166" fontId="5" fillId="4" borderId="0" pivotButton="0" quotePrefix="0" xfId="0"/>
    <xf numFmtId="166" fontId="5" fillId="5" borderId="0" pivotButton="0" quotePrefix="0" xfId="0"/>
    <xf numFmtId="0" fontId="3" fillId="2" borderId="0" pivotButton="0" quotePrefix="0" xfId="0"/>
    <xf numFmtId="164" fontId="4" fillId="0" borderId="0" pivotButton="0" quotePrefix="0" xfId="0"/>
    <xf numFmtId="166" fontId="0" fillId="0" borderId="0" pivotButton="0" quotePrefix="0" xfId="0"/>
    <xf numFmtId="165" fontId="2" fillId="4" borderId="0" pivotButton="0" quotePrefix="0" xfId="0"/>
    <xf numFmtId="167" fontId="2" fillId="0" borderId="0" pivotButton="0" quotePrefix="0" xfId="0"/>
    <xf numFmtId="165" fontId="0" fillId="0" borderId="0" pivotButton="0" quotePrefix="0" xfId="0"/>
    <xf numFmtId="167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Equity Waterfall — Year 5 Distribution by Tier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'Dashboard'!$A$35:$A$40</f>
            </numRef>
          </cat>
          <val>
            <numRef>
              <f>'Dashboard'!$B$35:$B$40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33</row>
      <rowOff>0</rowOff>
    </from>
    <ext cx="7200000" cy="39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Sava Logistics Park JV — Equity Waterfall Assumptions</t>
        </is>
      </c>
    </row>
    <row r="2">
      <c r="A2" t="inlineStr">
        <is>
          <t>European waterfall | Sponsor: Sava Industrial Co.Ltd (GP) | LP: Nordic Industrial RE Fund | USD ($M)</t>
        </is>
      </c>
    </row>
    <row r="3">
      <c r="A3" s="2" t="inlineStr">
        <is>
          <t>USD ($M)</t>
        </is>
      </c>
      <c r="B3" s="3" t="inlineStr">
        <is>
          <t>Year 0</t>
        </is>
      </c>
      <c r="C3" s="3" t="inlineStr">
        <is>
          <t>Year 1</t>
        </is>
      </c>
      <c r="D3" s="3" t="inlineStr">
        <is>
          <t>Year 2</t>
        </is>
      </c>
      <c r="E3" s="3" t="inlineStr">
        <is>
          <t>Year 3</t>
        </is>
      </c>
      <c r="F3" s="3" t="inlineStr">
        <is>
          <t>Year 4</t>
        </is>
      </c>
      <c r="G3" s="3" t="inlineStr">
        <is>
          <t>Year 5</t>
        </is>
      </c>
    </row>
    <row r="4">
      <c r="A4" t="inlineStr">
        <is>
          <t>Period End</t>
        </is>
      </c>
      <c r="B4" s="4" t="inlineStr">
        <is>
          <t>31-Dec-24</t>
        </is>
      </c>
      <c r="C4" s="4" t="inlineStr">
        <is>
          <t>31-Dec-25</t>
        </is>
      </c>
      <c r="D4" s="4" t="inlineStr">
        <is>
          <t>31-Dec-26</t>
        </is>
      </c>
      <c r="E4" s="4" t="inlineStr">
        <is>
          <t>31-Dec-27</t>
        </is>
      </c>
      <c r="F4" s="4" t="inlineStr">
        <is>
          <t>31-Dec-28</t>
        </is>
      </c>
      <c r="G4" s="4" t="inlineStr">
        <is>
          <t>31-Dec-29</t>
        </is>
      </c>
    </row>
    <row r="6">
      <c r="A6" s="5" t="inlineStr">
        <is>
          <t>PROJECT OVERVIEW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>Project Name</t>
        </is>
      </c>
      <c r="B7" s="7" t="inlineStr">
        <is>
          <t>Sava Logistics Park — Phase 1 (Binh Duong)</t>
        </is>
      </c>
    </row>
    <row r="8">
      <c r="A8" t="inlineStr">
        <is>
          <t>Asset Type</t>
        </is>
      </c>
      <c r="B8" s="7" t="inlineStr">
        <is>
          <t>Grade-A logistics / industrial warehouse (JV development)</t>
        </is>
      </c>
    </row>
    <row r="9">
      <c r="A9" t="inlineStr">
        <is>
          <t>Hold Period (years)</t>
        </is>
      </c>
      <c r="B9" s="8" t="n">
        <v>5</v>
      </c>
    </row>
    <row r="11">
      <c r="A11" s="5" t="inlineStr">
        <is>
          <t>WATERFALL TERMS (EUROPEAN)</t>
        </is>
      </c>
      <c r="B11" s="6" t="n"/>
      <c r="C11" s="6" t="n"/>
      <c r="D11" s="6" t="n"/>
      <c r="E11" s="6" t="n"/>
      <c r="F11" s="6" t="n"/>
      <c r="G11" s="6" t="n"/>
    </row>
    <row r="12">
      <c r="A12" t="inlineStr">
        <is>
          <t>LP Preferred Return (annual, compounded)</t>
        </is>
      </c>
      <c r="B12" s="9" t="n">
        <v>0.08</v>
      </c>
    </row>
    <row r="13">
      <c r="A13" t="inlineStr">
        <is>
          <t>GP Promote / Carried Interest</t>
        </is>
      </c>
      <c r="B13" s="9" t="n">
        <v>0.2</v>
      </c>
    </row>
    <row r="14">
      <c r="A14" t="inlineStr">
        <is>
          <t>LP Residual Share (after catch-up)</t>
        </is>
      </c>
      <c r="B14" s="10">
        <f>1-B13</f>
        <v/>
      </c>
    </row>
    <row r="15">
      <c r="A15" t="inlineStr">
        <is>
          <t>Waterfall Style</t>
        </is>
      </c>
      <c r="B15" s="7" t="inlineStr">
        <is>
          <t>European (sequential tiers each distribution)</t>
        </is>
      </c>
    </row>
    <row r="17">
      <c r="A17" s="5" t="inlineStr">
        <is>
          <t>TIER ORDER (SEQUENTIAL)</t>
        </is>
      </c>
      <c r="B17" s="6" t="n"/>
      <c r="C17" s="6" t="n"/>
      <c r="D17" s="6" t="n"/>
      <c r="E17" s="6" t="n"/>
      <c r="F17" s="6" t="n"/>
      <c r="G17" s="6" t="n"/>
    </row>
    <row r="18">
      <c r="A18" t="inlineStr">
        <is>
          <t>Tier 1 — Return of LP Capital</t>
        </is>
      </c>
    </row>
    <row r="19">
      <c r="A19" t="inlineStr">
        <is>
          <t>Tier 2 — Return of GP Capital</t>
        </is>
      </c>
    </row>
    <row r="20">
      <c r="A20" t="inlineStr">
        <is>
          <t>Tier 3 — LP Preferred Return (accrual on unreturned LP capital)</t>
        </is>
      </c>
    </row>
    <row r="21">
      <c r="A21" t="inlineStr">
        <is>
          <t>Tier 4 — GP Catch-up (to promote % of profit distributions)</t>
        </is>
      </c>
    </row>
    <row r="22">
      <c r="A22" t="inlineStr">
        <is>
          <t>Tier 5 — Residual Promote Split (LP / GP)</t>
        </is>
      </c>
    </row>
    <row r="24">
      <c r="A24" s="5" t="inlineStr">
        <is>
          <t>DISTRIBUTABLE CASH — PROJECT LEVEL (INPUT)</t>
        </is>
      </c>
      <c r="B24" s="6" t="n"/>
      <c r="C24" s="6" t="n"/>
      <c r="D24" s="6" t="n"/>
      <c r="E24" s="6" t="n"/>
      <c r="F24" s="6" t="n"/>
      <c r="G24" s="6" t="n"/>
    </row>
    <row r="25">
      <c r="A25" t="inlineStr">
        <is>
          <t>Operating Distributions (NOI after debt service, pre-exit)</t>
        </is>
      </c>
      <c r="B25" s="11" t="n"/>
      <c r="C25" s="11" t="n">
        <v>8</v>
      </c>
      <c r="D25" s="11" t="n">
        <v>12</v>
      </c>
      <c r="E25" s="11" t="n">
        <v>15</v>
      </c>
      <c r="F25" s="11" t="n">
        <v>18</v>
      </c>
      <c r="G25" s="11" t="n"/>
    </row>
    <row r="26">
      <c r="A26" t="inlineStr">
        <is>
          <t>Exit / Refinance Proceeds (net to equity)</t>
        </is>
      </c>
      <c r="B26" s="11" t="n"/>
      <c r="C26" s="11" t="n"/>
      <c r="D26" s="11" t="n"/>
      <c r="E26" s="11" t="n"/>
      <c r="F26" s="11" t="n"/>
      <c r="G26" s="11" t="n">
        <v>85</v>
      </c>
    </row>
    <row r="27">
      <c r="A27" t="inlineStr">
        <is>
          <t>Total Cash Available for Waterfall</t>
        </is>
      </c>
      <c r="B27" s="12" t="n">
        <v>0</v>
      </c>
      <c r="C27" s="12">
        <f>C25+C26</f>
        <v/>
      </c>
      <c r="D27" s="12">
        <f>D25+D26</f>
        <v/>
      </c>
      <c r="E27" s="12">
        <f>E25+E26</f>
        <v/>
      </c>
      <c r="F27" s="12">
        <f>F25+F26</f>
        <v/>
      </c>
      <c r="G27" s="12">
        <f>G25+G26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Capital Structure — Sava Logistics Park JV</t>
        </is>
      </c>
    </row>
    <row r="2">
      <c r="A2" t="inlineStr">
        <is>
          <t>Equity commitments &amp; capital calls (Year 0 close)</t>
        </is>
      </c>
    </row>
    <row r="3">
      <c r="A3" s="2" t="inlineStr">
        <is>
          <t>USD ($M)</t>
        </is>
      </c>
      <c r="B3" s="3" t="inlineStr">
        <is>
          <t>Year 0</t>
        </is>
      </c>
      <c r="C3" s="3" t="inlineStr">
        <is>
          <t>Year 1</t>
        </is>
      </c>
      <c r="D3" s="3" t="inlineStr">
        <is>
          <t>Year 2</t>
        </is>
      </c>
      <c r="E3" s="3" t="inlineStr">
        <is>
          <t>Year 3</t>
        </is>
      </c>
      <c r="F3" s="3" t="inlineStr">
        <is>
          <t>Year 4</t>
        </is>
      </c>
      <c r="G3" s="3" t="inlineStr">
        <is>
          <t>Year 5</t>
        </is>
      </c>
    </row>
    <row r="4">
      <c r="A4" t="inlineStr">
        <is>
          <t>Period End</t>
        </is>
      </c>
      <c r="B4" s="4" t="inlineStr">
        <is>
          <t>31-Dec-24</t>
        </is>
      </c>
      <c r="C4" s="4" t="inlineStr">
        <is>
          <t>31-Dec-25</t>
        </is>
      </c>
      <c r="D4" s="4" t="inlineStr">
        <is>
          <t>31-Dec-26</t>
        </is>
      </c>
      <c r="E4" s="4" t="inlineStr">
        <is>
          <t>31-Dec-27</t>
        </is>
      </c>
      <c r="F4" s="4" t="inlineStr">
        <is>
          <t>31-Dec-28</t>
        </is>
      </c>
      <c r="G4" s="4" t="inlineStr">
        <is>
          <t>31-Dec-29</t>
        </is>
      </c>
    </row>
    <row r="6">
      <c r="A6" s="5" t="inlineStr">
        <is>
          <t>COMMITMENTS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>LP — Nordic Industrial RE Fund</t>
        </is>
      </c>
      <c r="B7" s="11" t="n">
        <v>80</v>
      </c>
      <c r="C7">
        <f>$C$7</f>
        <v/>
      </c>
      <c r="D7">
        <f>$C$7</f>
        <v/>
      </c>
      <c r="E7">
        <f>$C$7</f>
        <v/>
      </c>
      <c r="F7">
        <f>$C$7</f>
        <v/>
      </c>
      <c r="G7">
        <f>$C$7</f>
        <v/>
      </c>
    </row>
    <row r="8">
      <c r="A8" t="inlineStr">
        <is>
          <t>GP — Sava Industrial Co.Ltd (Sponsor)</t>
        </is>
      </c>
      <c r="B8" s="11" t="n">
        <v>20</v>
      </c>
      <c r="C8">
        <f>$C$8</f>
        <v/>
      </c>
      <c r="D8">
        <f>$C$8</f>
        <v/>
      </c>
      <c r="E8">
        <f>$C$8</f>
        <v/>
      </c>
      <c r="F8">
        <f>$C$8</f>
        <v/>
      </c>
      <c r="G8">
        <f>$C$8</f>
        <v/>
      </c>
    </row>
    <row r="9">
      <c r="A9" t="inlineStr">
        <is>
          <t>Total Equity Commitment</t>
        </is>
      </c>
      <c r="B9" s="13">
        <f>SUM(B7:B8)</f>
        <v/>
      </c>
      <c r="C9" s="12">
        <f>SUM(B7:B8)</f>
        <v/>
      </c>
      <c r="D9" s="12">
        <f>SUM(B7:B8)</f>
        <v/>
      </c>
      <c r="E9" s="12">
        <f>SUM(B7:B8)</f>
        <v/>
      </c>
      <c r="F9" s="12">
        <f>SUM(B7:B8)</f>
        <v/>
      </c>
      <c r="G9" s="12">
        <f>SUM(B7:B8)</f>
        <v/>
      </c>
    </row>
    <row r="11">
      <c r="A11" s="5" t="inlineStr">
        <is>
          <t>CAPITAL CALLS (NEGATIVE TO INVESTORS)</t>
        </is>
      </c>
      <c r="B11" s="6" t="n"/>
      <c r="C11" s="6" t="n"/>
      <c r="D11" s="6" t="n"/>
      <c r="E11" s="6" t="n"/>
      <c r="F11" s="6" t="n"/>
      <c r="G11" s="6" t="n"/>
    </row>
    <row r="12">
      <c r="A12" t="inlineStr">
        <is>
          <t>LP Capital Call</t>
        </is>
      </c>
      <c r="B12" s="12">
        <f>-B7</f>
        <v/>
      </c>
      <c r="C12" s="12" t="inlineStr">
        <is>
          <t>0</t>
        </is>
      </c>
      <c r="D12" s="12" t="inlineStr">
        <is>
          <t>0</t>
        </is>
      </c>
      <c r="E12" s="12" t="inlineStr">
        <is>
          <t>0</t>
        </is>
      </c>
      <c r="F12" s="12" t="inlineStr">
        <is>
          <t>0</t>
        </is>
      </c>
      <c r="G12" s="12" t="inlineStr">
        <is>
          <t>0</t>
        </is>
      </c>
    </row>
    <row r="13">
      <c r="A13" t="inlineStr">
        <is>
          <t>GP Capital Call</t>
        </is>
      </c>
      <c r="B13" s="12">
        <f>-B8</f>
        <v/>
      </c>
      <c r="C13" s="12" t="inlineStr">
        <is>
          <t>0</t>
        </is>
      </c>
      <c r="D13" s="12" t="inlineStr">
        <is>
          <t>0</t>
        </is>
      </c>
      <c r="E13" s="12" t="inlineStr">
        <is>
          <t>0</t>
        </is>
      </c>
      <c r="F13" s="12" t="inlineStr">
        <is>
          <t>0</t>
        </is>
      </c>
      <c r="G13" s="12" t="inlineStr">
        <is>
          <t>0</t>
        </is>
      </c>
    </row>
    <row r="14">
      <c r="A14" t="inlineStr">
        <is>
          <t>Total Capital Called</t>
        </is>
      </c>
      <c r="B14" s="12">
        <f>SUM(B12:B13)</f>
        <v/>
      </c>
      <c r="C14" s="12">
        <f>SUM(C12:C13)</f>
        <v/>
      </c>
      <c r="D14" s="12">
        <f>SUM(D12:D13)</f>
        <v/>
      </c>
      <c r="E14" s="12">
        <f>SUM(E12:E13)</f>
        <v/>
      </c>
      <c r="F14" s="12">
        <f>SUM(F12:F13)</f>
        <v/>
      </c>
      <c r="G14" s="12">
        <f>SUM(G12:G13)</f>
        <v/>
      </c>
    </row>
    <row r="16">
      <c r="A16" s="5" t="inlineStr">
        <is>
          <t>OWNERSHIP (PRO FORMA COMMITTED)</t>
        </is>
      </c>
      <c r="B16" s="6" t="n"/>
      <c r="C16" s="6" t="n"/>
      <c r="D16" s="6" t="n"/>
      <c r="E16" s="6" t="n"/>
      <c r="F16" s="6" t="n"/>
      <c r="G16" s="6" t="n"/>
    </row>
    <row r="17">
      <c r="A17" t="inlineStr">
        <is>
          <t>LP % of Equity</t>
        </is>
      </c>
      <c r="B17" s="10">
        <f>IF(B9=0,0,B7/B9)</f>
        <v/>
      </c>
      <c r="C17" s="10">
        <f>IF(B9=0,0,B7/B9)</f>
        <v/>
      </c>
      <c r="D17" s="10">
        <f>IF(B9=0,0,B7/B9)</f>
        <v/>
      </c>
      <c r="E17" s="10">
        <f>IF(B9=0,0,B7/B9)</f>
        <v/>
      </c>
      <c r="F17" s="10">
        <f>IF(B9=0,0,B7/B9)</f>
        <v/>
      </c>
      <c r="G17" s="10">
        <f>IF(B9=0,0,B7/B9)</f>
        <v/>
      </c>
    </row>
    <row r="18">
      <c r="A18" t="inlineStr">
        <is>
          <t>GP % of Equity</t>
        </is>
      </c>
      <c r="B18" s="10">
        <f>IF(B9=0,0,B8/B9)</f>
        <v/>
      </c>
      <c r="C18" s="10">
        <f>IF(B9=0,0,B8/B9)</f>
        <v/>
      </c>
      <c r="D18" s="10">
        <f>IF(B9=0,0,B8/B9)</f>
        <v/>
      </c>
      <c r="E18" s="10">
        <f>IF(B9=0,0,B8/B9)</f>
        <v/>
      </c>
      <c r="F18" s="10">
        <f>IF(B9=0,0,B8/B9)</f>
        <v/>
      </c>
      <c r="G18" s="10">
        <f>IF(B9=0,0,B8/B9)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Cash Flow Available for Distribution</t>
        </is>
      </c>
    </row>
    <row r="2">
      <c r="A2" t="inlineStr">
        <is>
          <t>Project-level cash before equity waterfall</t>
        </is>
      </c>
    </row>
    <row r="3">
      <c r="A3" s="2" t="inlineStr">
        <is>
          <t>USD ($M)</t>
        </is>
      </c>
      <c r="B3" s="3" t="inlineStr">
        <is>
          <t>Year 0</t>
        </is>
      </c>
      <c r="C3" s="3" t="inlineStr">
        <is>
          <t>Year 1</t>
        </is>
      </c>
      <c r="D3" s="3" t="inlineStr">
        <is>
          <t>Year 2</t>
        </is>
      </c>
      <c r="E3" s="3" t="inlineStr">
        <is>
          <t>Year 3</t>
        </is>
      </c>
      <c r="F3" s="3" t="inlineStr">
        <is>
          <t>Year 4</t>
        </is>
      </c>
      <c r="G3" s="3" t="inlineStr">
        <is>
          <t>Year 5</t>
        </is>
      </c>
    </row>
    <row r="4">
      <c r="A4" t="inlineStr">
        <is>
          <t>Period End</t>
        </is>
      </c>
      <c r="B4" s="4" t="inlineStr">
        <is>
          <t>31-Dec-24</t>
        </is>
      </c>
      <c r="C4" s="4" t="inlineStr">
        <is>
          <t>31-Dec-25</t>
        </is>
      </c>
      <c r="D4" s="4" t="inlineStr">
        <is>
          <t>31-Dec-26</t>
        </is>
      </c>
      <c r="E4" s="4" t="inlineStr">
        <is>
          <t>31-Dec-27</t>
        </is>
      </c>
      <c r="F4" s="4" t="inlineStr">
        <is>
          <t>31-Dec-28</t>
        </is>
      </c>
      <c r="G4" s="4" t="inlineStr">
        <is>
          <t>31-Dec-29</t>
        </is>
      </c>
    </row>
    <row r="6">
      <c r="A6" s="5" t="inlineStr">
        <is>
          <t>PROJECT CASH FLOWS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>Operating Distributions</t>
        </is>
      </c>
      <c r="B7" s="12">
        <f>Assumptions!B25</f>
        <v/>
      </c>
      <c r="C7" s="12">
        <f>Assumptions!C25</f>
        <v/>
      </c>
      <c r="D7" s="12">
        <f>Assumptions!D25</f>
        <v/>
      </c>
      <c r="E7" s="12">
        <f>Assumptions!E25</f>
        <v/>
      </c>
      <c r="F7" s="12">
        <f>Assumptions!F25</f>
        <v/>
      </c>
      <c r="G7" s="12">
        <f>Assumptions!G25</f>
        <v/>
      </c>
    </row>
    <row r="8">
      <c r="A8" t="inlineStr">
        <is>
          <t>Exit Proceeds</t>
        </is>
      </c>
      <c r="B8" s="12">
        <f>Assumptions!B26</f>
        <v/>
      </c>
      <c r="C8" s="12">
        <f>Assumptions!C26</f>
        <v/>
      </c>
      <c r="D8" s="12">
        <f>Assumptions!D26</f>
        <v/>
      </c>
      <c r="E8" s="12">
        <f>Assumptions!E26</f>
        <v/>
      </c>
      <c r="F8" s="12">
        <f>Assumptions!F26</f>
        <v/>
      </c>
      <c r="G8" s="12">
        <f>Assumptions!G26</f>
        <v/>
      </c>
    </row>
    <row r="9">
      <c r="A9" t="inlineStr">
        <is>
          <t>Total Available for Waterfall</t>
        </is>
      </c>
      <c r="B9" s="13">
        <f>SUM(B7:B8)</f>
        <v/>
      </c>
      <c r="C9" s="13">
        <f>SUM(C7:C8)</f>
        <v/>
      </c>
      <c r="D9" s="13">
        <f>SUM(D7:D8)</f>
        <v/>
      </c>
      <c r="E9" s="13">
        <f>SUM(E7:E8)</f>
        <v/>
      </c>
      <c r="F9" s="13">
        <f>SUM(F7:F8)</f>
        <v/>
      </c>
      <c r="G9" s="13">
        <f>SUM(G7:G8)</f>
        <v/>
      </c>
    </row>
    <row r="11">
      <c r="A11" s="5" t="inlineStr">
        <is>
          <t>CHECK — CUMULATIVE PROJECT CASH</t>
        </is>
      </c>
      <c r="B11" s="6" t="n"/>
      <c r="C11" s="6" t="n"/>
      <c r="D11" s="6" t="n"/>
      <c r="E11" s="6" t="n"/>
      <c r="F11" s="6" t="n"/>
      <c r="G11" s="6" t="n"/>
    </row>
    <row r="12">
      <c r="A12" t="inlineStr">
        <is>
          <t>Cumulative Available</t>
        </is>
      </c>
      <c r="B12" s="12">
        <f>B9</f>
        <v/>
      </c>
      <c r="C12" s="12">
        <f>B12+C9</f>
        <v/>
      </c>
      <c r="D12" s="12">
        <f>C12+D9</f>
        <v/>
      </c>
      <c r="E12" s="12">
        <f>D12+E9</f>
        <v/>
      </c>
      <c r="F12" s="12">
        <f>E12+F9</f>
        <v/>
      </c>
      <c r="G12" s="12">
        <f>F12+G9</f>
        <v/>
      </c>
    </row>
    <row r="14">
      <c r="A14" s="5" t="inlineStr">
        <is>
          <t>EQUITY MULTIPLE CHECK (UNLEVERED PROJECT)</t>
        </is>
      </c>
      <c r="B14" s="6" t="n"/>
      <c r="C14" s="6" t="n"/>
      <c r="D14" s="6" t="n"/>
      <c r="E14" s="6" t="n"/>
      <c r="F14" s="6" t="n"/>
      <c r="G14" s="6" t="n"/>
    </row>
    <row r="15">
      <c r="A15" t="inlineStr">
        <is>
          <t>Project MOIC (Available / Called Equity)</t>
        </is>
      </c>
      <c r="B15" s="14">
        <f>IF('Capital Structure'!B14=0,0,B12/ABS('Capital Structure'!B14))</f>
        <v/>
      </c>
      <c r="C15" s="14">
        <f>IF('Capital Structure'!C14=0,0,C12/ABS('Capital Structure'!C14))</f>
        <v/>
      </c>
      <c r="D15" s="14">
        <f>IF('Capital Structure'!D14=0,0,D12/ABS('Capital Structure'!D14))</f>
        <v/>
      </c>
      <c r="E15" s="14">
        <f>IF('Capital Structure'!E14=0,0,E12/ABS('Capital Structure'!E14))</f>
        <v/>
      </c>
      <c r="F15" s="14">
        <f>IF('Capital Structure'!F14=0,0,F12/ABS('Capital Structure'!F14))</f>
        <v/>
      </c>
      <c r="G15" s="14">
        <f>IF('Capital Structure'!G14=0,0,G12/ABS('Capital Structure'!G14))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European Waterfall — Tier Engine</t>
        </is>
      </c>
    </row>
    <row r="2">
      <c r="A2" t="inlineStr">
        <is>
          <t>Sequential tiers processed each period | Blue = linked inputs</t>
        </is>
      </c>
    </row>
    <row r="3">
      <c r="A3" s="2" t="inlineStr">
        <is>
          <t>USD ($M)</t>
        </is>
      </c>
      <c r="B3" s="3" t="inlineStr">
        <is>
          <t>Year 0</t>
        </is>
      </c>
      <c r="C3" s="3" t="inlineStr">
        <is>
          <t>Year 1</t>
        </is>
      </c>
      <c r="D3" s="3" t="inlineStr">
        <is>
          <t>Year 2</t>
        </is>
      </c>
      <c r="E3" s="3" t="inlineStr">
        <is>
          <t>Year 3</t>
        </is>
      </c>
      <c r="F3" s="3" t="inlineStr">
        <is>
          <t>Year 4</t>
        </is>
      </c>
      <c r="G3" s="3" t="inlineStr">
        <is>
          <t>Year 5</t>
        </is>
      </c>
    </row>
    <row r="4">
      <c r="A4" t="inlineStr">
        <is>
          <t>Period End</t>
        </is>
      </c>
      <c r="B4" s="4" t="inlineStr">
        <is>
          <t>31-Dec-24</t>
        </is>
      </c>
      <c r="C4" s="4" t="inlineStr">
        <is>
          <t>31-Dec-25</t>
        </is>
      </c>
      <c r="D4" s="4" t="inlineStr">
        <is>
          <t>31-Dec-26</t>
        </is>
      </c>
      <c r="E4" s="4" t="inlineStr">
        <is>
          <t>31-Dec-27</t>
        </is>
      </c>
      <c r="F4" s="4" t="inlineStr">
        <is>
          <t>31-Dec-28</t>
        </is>
      </c>
      <c r="G4" s="4" t="inlineStr">
        <is>
          <t>31-Dec-29</t>
        </is>
      </c>
    </row>
    <row r="6">
      <c r="A6" s="5" t="inlineStr">
        <is>
          <t>OPENING BALANCES (CORKSCREWS)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>LP Unreturned Capital — Opening</t>
        </is>
      </c>
      <c r="B7" s="12">
        <f>'Capital Structure'!B7</f>
        <v/>
      </c>
      <c r="C7" s="12">
        <f>MAX(0,B7-B18)</f>
        <v/>
      </c>
      <c r="D7" s="12">
        <f>MAX(0,C7-C18)</f>
        <v/>
      </c>
      <c r="E7" s="12">
        <f>MAX(0,D7-D18)</f>
        <v/>
      </c>
      <c r="F7" s="12">
        <f>MAX(0,E7-E18)</f>
        <v/>
      </c>
      <c r="G7" s="12">
        <f>MAX(0,F7-F18)</f>
        <v/>
      </c>
    </row>
    <row r="8">
      <c r="A8" t="inlineStr">
        <is>
          <t>GP Unreturned Capital — Opening</t>
        </is>
      </c>
      <c r="B8" s="12">
        <f>'Capital Structure'!B8</f>
        <v/>
      </c>
      <c r="C8" s="12">
        <f>MAX(0,B8-B22)</f>
        <v/>
      </c>
      <c r="D8" s="12">
        <f>MAX(0,C8-C22)</f>
        <v/>
      </c>
      <c r="E8" s="12">
        <f>MAX(0,D8-D22)</f>
        <v/>
      </c>
      <c r="F8" s="12">
        <f>MAX(0,E8-E22)</f>
        <v/>
      </c>
      <c r="G8" s="12">
        <f>MAX(0,F8-F22)</f>
        <v/>
      </c>
    </row>
    <row r="9">
      <c r="A9" t="inlineStr">
        <is>
          <t>LP Preferred Accrual (on opening LP capital)</t>
        </is>
      </c>
      <c r="B9" s="12" t="inlineStr">
        <is>
          <t>0</t>
        </is>
      </c>
      <c r="C9" s="12">
        <f>C7*Assumptions!$B$12</f>
        <v/>
      </c>
      <c r="D9" s="12">
        <f>D7*Assumptions!$B$12</f>
        <v/>
      </c>
      <c r="E9" s="12">
        <f>E7*Assumptions!$B$12</f>
        <v/>
      </c>
      <c r="F9" s="12">
        <f>F7*Assumptions!$B$12</f>
        <v/>
      </c>
      <c r="G9" s="12">
        <f>G7*Assumptions!$B$12</f>
        <v/>
      </c>
    </row>
    <row r="10">
      <c r="A10" t="inlineStr">
        <is>
          <t>Unpaid Preferred — Opening</t>
        </is>
      </c>
      <c r="B10" s="12" t="inlineStr">
        <is>
          <t>0</t>
        </is>
      </c>
      <c r="C10" s="12">
        <f>MAX(0,B10+C9-B26)</f>
        <v/>
      </c>
      <c r="D10" s="12">
        <f>MAX(0,C10+D9-C26)</f>
        <v/>
      </c>
      <c r="E10" s="12">
        <f>MAX(0,D10+E9-D26)</f>
        <v/>
      </c>
      <c r="F10" s="12">
        <f>MAX(0,E10+F9-E26)</f>
        <v/>
      </c>
      <c r="G10" s="12">
        <f>MAX(0,F10+G9-F26)</f>
        <v/>
      </c>
    </row>
    <row r="11">
      <c r="A11" t="inlineStr">
        <is>
          <t>GP Catch-up Paid — Cumulative (prior periods)</t>
        </is>
      </c>
      <c r="B11" s="12" t="inlineStr">
        <is>
          <t>0</t>
        </is>
      </c>
      <c r="C11" s="12">
        <f>B11+B31</f>
        <v/>
      </c>
      <c r="D11" s="12">
        <f>C11+C31</f>
        <v/>
      </c>
      <c r="E11" s="12">
        <f>D11+D31</f>
        <v/>
      </c>
      <c r="F11" s="12">
        <f>E11+E31</f>
        <v/>
      </c>
      <c r="G11" s="12">
        <f>F11+F31</f>
        <v/>
      </c>
    </row>
    <row r="12">
      <c r="A12" t="inlineStr">
        <is>
          <t>LP Preferred Paid — Cumulative (prior periods)</t>
        </is>
      </c>
      <c r="B12" s="12" t="inlineStr">
        <is>
          <t>0</t>
        </is>
      </c>
      <c r="C12" s="12">
        <f>B12+B26</f>
        <v/>
      </c>
      <c r="D12" s="12">
        <f>C12+C26</f>
        <v/>
      </c>
      <c r="E12" s="12">
        <f>D12+D26</f>
        <v/>
      </c>
      <c r="F12" s="12">
        <f>E12+E26</f>
        <v/>
      </c>
      <c r="G12" s="12">
        <f>F12+F26</f>
        <v/>
      </c>
    </row>
    <row r="13">
      <c r="A13" s="5" t="inlineStr">
        <is>
          <t>CASH AVAILABLE TO WATERFALL (PER PERIOD)</t>
        </is>
      </c>
      <c r="B13" s="6" t="n"/>
      <c r="C13" s="6" t="n"/>
      <c r="D13" s="6" t="n"/>
      <c r="E13" s="6" t="n"/>
      <c r="F13" s="6" t="n"/>
      <c r="G13" s="6" t="n"/>
    </row>
    <row r="14">
      <c r="A14" t="inlineStr">
        <is>
          <t>Cash Available This Period</t>
        </is>
      </c>
      <c r="B14" s="15">
        <f>'Cash Flow Available'!B9</f>
        <v/>
      </c>
      <c r="C14" s="15">
        <f>'Cash Flow Available'!C9</f>
        <v/>
      </c>
      <c r="D14" s="15">
        <f>'Cash Flow Available'!D9</f>
        <v/>
      </c>
      <c r="E14" s="15">
        <f>'Cash Flow Available'!E9</f>
        <v/>
      </c>
      <c r="F14" s="15">
        <f>'Cash Flow Available'!F9</f>
        <v/>
      </c>
      <c r="G14" s="15">
        <f>'Cash Flow Available'!G9</f>
        <v/>
      </c>
    </row>
    <row r="15">
      <c r="A15" t="inlineStr">
        <is>
          <t>Remaining Cash (start of tier pass)</t>
        </is>
      </c>
      <c r="B15" s="12">
        <f>B14</f>
        <v/>
      </c>
      <c r="C15" s="12">
        <f>C14</f>
        <v/>
      </c>
      <c r="D15" s="12">
        <f>D14</f>
        <v/>
      </c>
      <c r="E15" s="12">
        <f>E14</f>
        <v/>
      </c>
      <c r="F15" s="12">
        <f>F14</f>
        <v/>
      </c>
      <c r="G15" s="12">
        <f>G14</f>
        <v/>
      </c>
    </row>
    <row r="16">
      <c r="A16" s="5" t="inlineStr">
        <is>
          <t>TIER 1 — RETURN OF LP CAPITAL</t>
        </is>
      </c>
      <c r="B16" s="6" t="n"/>
      <c r="C16" s="6" t="n"/>
      <c r="D16" s="6" t="n"/>
      <c r="E16" s="6" t="n"/>
      <c r="F16" s="6" t="n"/>
      <c r="G16" s="6" t="n"/>
    </row>
    <row r="18">
      <c r="A18" t="inlineStr">
        <is>
          <t>Tier 1 — Distribution to LP</t>
        </is>
      </c>
      <c r="B18" s="16">
        <f>MIN(B15,B7)</f>
        <v/>
      </c>
      <c r="C18" s="16">
        <f>MIN(C15,C7)</f>
        <v/>
      </c>
      <c r="D18" s="16">
        <f>MIN(D15,D7)</f>
        <v/>
      </c>
      <c r="E18" s="16">
        <f>MIN(E15,E7)</f>
        <v/>
      </c>
      <c r="F18" s="16">
        <f>MIN(F15,F7)</f>
        <v/>
      </c>
      <c r="G18" s="16">
        <f>MIN(G15,G7)</f>
        <v/>
      </c>
    </row>
    <row r="19">
      <c r="A19" t="inlineStr">
        <is>
          <t>Remaining after Tier 1</t>
        </is>
      </c>
      <c r="B19" s="12">
        <f>B15-B18</f>
        <v/>
      </c>
      <c r="C19" s="12">
        <f>C15-C18</f>
        <v/>
      </c>
      <c r="D19" s="12">
        <f>D15-D18</f>
        <v/>
      </c>
      <c r="E19" s="12">
        <f>E15-E18</f>
        <v/>
      </c>
      <c r="F19" s="12">
        <f>F15-F18</f>
        <v/>
      </c>
      <c r="G19" s="12">
        <f>G15-G18</f>
        <v/>
      </c>
    </row>
    <row r="20">
      <c r="A20" s="5" t="inlineStr">
        <is>
          <t>TIER 2 — RETURN OF GP CAPITAL</t>
        </is>
      </c>
      <c r="B20" s="6" t="n"/>
      <c r="C20" s="6" t="n"/>
      <c r="D20" s="6" t="n"/>
      <c r="E20" s="6" t="n"/>
      <c r="F20" s="6" t="n"/>
      <c r="G20" s="6" t="n"/>
    </row>
    <row r="22">
      <c r="A22" t="inlineStr">
        <is>
          <t>Tier 2 — Distribution to GP</t>
        </is>
      </c>
      <c r="B22" s="16">
        <f>MIN(B19,B8)</f>
        <v/>
      </c>
      <c r="C22" s="16">
        <f>MIN(C19,C8)</f>
        <v/>
      </c>
      <c r="D22" s="16">
        <f>MIN(D19,D8)</f>
        <v/>
      </c>
      <c r="E22" s="16">
        <f>MIN(E19,E8)</f>
        <v/>
      </c>
      <c r="F22" s="16">
        <f>MIN(F19,F8)</f>
        <v/>
      </c>
      <c r="G22" s="16">
        <f>MIN(G19,G8)</f>
        <v/>
      </c>
    </row>
    <row r="23">
      <c r="A23" t="inlineStr">
        <is>
          <t>Remaining after Tier 2</t>
        </is>
      </c>
      <c r="B23" s="12">
        <f>B19-B22</f>
        <v/>
      </c>
      <c r="C23" s="12">
        <f>C19-C22</f>
        <v/>
      </c>
      <c r="D23" s="12">
        <f>D19-D22</f>
        <v/>
      </c>
      <c r="E23" s="12">
        <f>E19-E22</f>
        <v/>
      </c>
      <c r="F23" s="12">
        <f>F19-F22</f>
        <v/>
      </c>
      <c r="G23" s="12">
        <f>G19-G22</f>
        <v/>
      </c>
    </row>
    <row r="24">
      <c r="A24" s="5" t="inlineStr">
        <is>
          <t>TIER 3 — LP PREFERRED RETURN</t>
        </is>
      </c>
      <c r="B24" s="6" t="n"/>
      <c r="C24" s="6" t="n"/>
      <c r="D24" s="6" t="n"/>
      <c r="E24" s="6" t="n"/>
      <c r="F24" s="6" t="n"/>
      <c r="G24" s="6" t="n"/>
    </row>
    <row r="26">
      <c r="A26" t="inlineStr">
        <is>
          <t>Tier 3 — Preferred to LP</t>
        </is>
      </c>
      <c r="B26" s="16">
        <f>MIN(B23,B10+B9)</f>
        <v/>
      </c>
      <c r="C26" s="16">
        <f>MIN(C23,C10+C9)</f>
        <v/>
      </c>
      <c r="D26" s="16">
        <f>MIN(D23,D10+D9)</f>
        <v/>
      </c>
      <c r="E26" s="16">
        <f>MIN(E23,E10+E9)</f>
        <v/>
      </c>
      <c r="F26" s="16">
        <f>MIN(F23,F10+F9)</f>
        <v/>
      </c>
      <c r="G26" s="16">
        <f>MIN(G23,G10+G9)</f>
        <v/>
      </c>
    </row>
    <row r="27">
      <c r="A27" t="inlineStr">
        <is>
          <t>Remaining after Tier 3</t>
        </is>
      </c>
      <c r="B27" s="12">
        <f>B23-B26</f>
        <v/>
      </c>
      <c r="C27" s="12">
        <f>C23-C26</f>
        <v/>
      </c>
      <c r="D27" s="12">
        <f>D23-D26</f>
        <v/>
      </c>
      <c r="E27" s="12">
        <f>E23-E26</f>
        <v/>
      </c>
      <c r="F27" s="12">
        <f>F23-F26</f>
        <v/>
      </c>
      <c r="G27" s="12">
        <f>G23-G26</f>
        <v/>
      </c>
    </row>
    <row r="28">
      <c r="A28" s="5" t="inlineStr">
        <is>
          <t>TIER 4 — GP CATCH-UP</t>
        </is>
      </c>
      <c r="B28" s="6" t="n"/>
      <c r="C28" s="6" t="n"/>
      <c r="D28" s="6" t="n"/>
      <c r="E28" s="6" t="n"/>
      <c r="F28" s="6" t="n"/>
      <c r="G28" s="6" t="n"/>
    </row>
    <row r="30">
      <c r="A30" t="inlineStr">
        <is>
          <t>GP Catch-up Required (this period opening)</t>
        </is>
      </c>
      <c r="B30" s="12">
        <f>MAX(0,(Assumptions!$B$13/(1-Assumptions!$B$13))*(B12+B26+B11)-B11)</f>
        <v/>
      </c>
      <c r="C30" s="12">
        <f>MAX(0,(Assumptions!$B$13/(1-Assumptions!$B$13))*(C12+C26+C11)-C11)</f>
        <v/>
      </c>
      <c r="D30" s="12">
        <f>MAX(0,(Assumptions!$B$13/(1-Assumptions!$B$13))*(D12+D26+D11)-D11)</f>
        <v/>
      </c>
      <c r="E30" s="12">
        <f>MAX(0,(Assumptions!$B$13/(1-Assumptions!$B$13))*(E12+E26+E11)-E11)</f>
        <v/>
      </c>
      <c r="F30" s="12">
        <f>MAX(0,(Assumptions!$B$13/(1-Assumptions!$B$13))*(F12+F26+F11)-F11)</f>
        <v/>
      </c>
      <c r="G30" s="12">
        <f>MAX(0,(Assumptions!$B$13/(1-Assumptions!$B$13))*(G12+G26+G11)-G11)</f>
        <v/>
      </c>
    </row>
    <row r="31">
      <c r="A31" t="inlineStr">
        <is>
          <t>Tier 4 — Catch-up to GP</t>
        </is>
      </c>
      <c r="B31" s="16">
        <f>MIN(B27,B30)</f>
        <v/>
      </c>
      <c r="C31" s="16">
        <f>MIN(C27,C30)</f>
        <v/>
      </c>
      <c r="D31" s="16">
        <f>MIN(D27,D30)</f>
        <v/>
      </c>
      <c r="E31" s="16">
        <f>MIN(E27,E30)</f>
        <v/>
      </c>
      <c r="F31" s="16">
        <f>MIN(F27,F30)</f>
        <v/>
      </c>
      <c r="G31" s="16">
        <f>MIN(G27,G30)</f>
        <v/>
      </c>
    </row>
    <row r="32">
      <c r="A32" t="inlineStr">
        <is>
          <t>Remaining after Tier 4</t>
        </is>
      </c>
      <c r="B32" s="12">
        <f>B27-B31</f>
        <v/>
      </c>
      <c r="C32" s="12">
        <f>C27-C31</f>
        <v/>
      </c>
      <c r="D32" s="12">
        <f>D27-D31</f>
        <v/>
      </c>
      <c r="E32" s="12">
        <f>E27-E31</f>
        <v/>
      </c>
      <c r="F32" s="12">
        <f>F27-F31</f>
        <v/>
      </c>
      <c r="G32" s="12">
        <f>G27-G31</f>
        <v/>
      </c>
    </row>
    <row r="33">
      <c r="A33" s="5" t="inlineStr">
        <is>
          <t>TIER 5 — RESIDUAL PROMOTE SPLIT</t>
        </is>
      </c>
      <c r="B33" s="6" t="n"/>
      <c r="C33" s="6" t="n"/>
      <c r="D33" s="6" t="n"/>
      <c r="E33" s="6" t="n"/>
      <c r="F33" s="6" t="n"/>
      <c r="G33" s="6" t="n"/>
    </row>
    <row r="35">
      <c r="A35" t="inlineStr">
        <is>
          <t>Tier 5 — Residual to LP</t>
        </is>
      </c>
      <c r="B35" s="16">
        <f>B32*Assumptions!$B$14</f>
        <v/>
      </c>
      <c r="C35" s="16">
        <f>C32*Assumptions!$B$14</f>
        <v/>
      </c>
      <c r="D35" s="16">
        <f>D32*Assumptions!$B$14</f>
        <v/>
      </c>
      <c r="E35" s="16">
        <f>E32*Assumptions!$B$14</f>
        <v/>
      </c>
      <c r="F35" s="16">
        <f>F32*Assumptions!$B$14</f>
        <v/>
      </c>
      <c r="G35" s="16">
        <f>G32*Assumptions!$B$14</f>
        <v/>
      </c>
    </row>
    <row r="36">
      <c r="A36" t="inlineStr">
        <is>
          <t>Tier 5 — Residual to GP (Promote)</t>
        </is>
      </c>
      <c r="B36" s="16">
        <f>B32*Assumptions!$B$13</f>
        <v/>
      </c>
      <c r="C36" s="16">
        <f>C32*Assumptions!$B$13</f>
        <v/>
      </c>
      <c r="D36" s="16">
        <f>D32*Assumptions!$B$13</f>
        <v/>
      </c>
      <c r="E36" s="16">
        <f>E32*Assumptions!$B$13</f>
        <v/>
      </c>
      <c r="F36" s="16">
        <f>F32*Assumptions!$B$13</f>
        <v/>
      </c>
      <c r="G36" s="16">
        <f>G32*Assumptions!$B$13</f>
        <v/>
      </c>
    </row>
    <row r="37">
      <c r="A37" t="inlineStr">
        <is>
          <t>Undistributed (should be ~0)</t>
        </is>
      </c>
      <c r="B37" s="12">
        <f>B32-B35-B36</f>
        <v/>
      </c>
      <c r="C37" s="12">
        <f>C32-C35-C36</f>
        <v/>
      </c>
      <c r="D37" s="12">
        <f>D32-D35-D36</f>
        <v/>
      </c>
      <c r="E37" s="12">
        <f>E32-E35-E36</f>
        <v/>
      </c>
      <c r="F37" s="12">
        <f>F32-F35-F36</f>
        <v/>
      </c>
      <c r="G37" s="12">
        <f>G32-G35-G36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Investor Distributions — By Class</t>
        </is>
      </c>
    </row>
    <row r="2">
      <c r="A2" t="inlineStr">
        <is>
          <t>Capital calls (negative) + waterfall distributions (positive)</t>
        </is>
      </c>
    </row>
    <row r="3">
      <c r="A3" s="2" t="inlineStr">
        <is>
          <t>USD ($M)</t>
        </is>
      </c>
      <c r="B3" s="3" t="inlineStr">
        <is>
          <t>Year 0</t>
        </is>
      </c>
      <c r="C3" s="3" t="inlineStr">
        <is>
          <t>Year 1</t>
        </is>
      </c>
      <c r="D3" s="3" t="inlineStr">
        <is>
          <t>Year 2</t>
        </is>
      </c>
      <c r="E3" s="3" t="inlineStr">
        <is>
          <t>Year 3</t>
        </is>
      </c>
      <c r="F3" s="3" t="inlineStr">
        <is>
          <t>Year 4</t>
        </is>
      </c>
      <c r="G3" s="3" t="inlineStr">
        <is>
          <t>Year 5</t>
        </is>
      </c>
    </row>
    <row r="4">
      <c r="A4" t="inlineStr">
        <is>
          <t>Period End</t>
        </is>
      </c>
      <c r="B4" s="4" t="inlineStr">
        <is>
          <t>31-Dec-24</t>
        </is>
      </c>
      <c r="C4" s="4" t="inlineStr">
        <is>
          <t>31-Dec-25</t>
        </is>
      </c>
      <c r="D4" s="4" t="inlineStr">
        <is>
          <t>31-Dec-26</t>
        </is>
      </c>
      <c r="E4" s="4" t="inlineStr">
        <is>
          <t>31-Dec-27</t>
        </is>
      </c>
      <c r="F4" s="4" t="inlineStr">
        <is>
          <t>31-Dec-28</t>
        </is>
      </c>
      <c r="G4" s="4" t="inlineStr">
        <is>
          <t>31-Dec-29</t>
        </is>
      </c>
    </row>
    <row r="6">
      <c r="A6" s="5" t="inlineStr">
        <is>
          <t>LP — Nordic Industrial RE Fund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>LP Capital Call</t>
        </is>
      </c>
      <c r="B7" s="12">
        <f>'Capital Structure'!B12</f>
        <v/>
      </c>
      <c r="C7" s="12">
        <f>'Capital Structure'!C12</f>
        <v/>
      </c>
      <c r="D7" s="12">
        <f>'Capital Structure'!D12</f>
        <v/>
      </c>
      <c r="E7" s="12">
        <f>'Capital Structure'!E12</f>
        <v/>
      </c>
      <c r="F7" s="12">
        <f>'Capital Structure'!F12</f>
        <v/>
      </c>
      <c r="G7" s="12">
        <f>'Capital Structure'!G12</f>
        <v/>
      </c>
    </row>
    <row r="8">
      <c r="A8" t="inlineStr">
        <is>
          <t>Tier 1 — Return of Capital</t>
        </is>
      </c>
      <c r="B8" s="12">
        <f>'Waterfall Tiers'!B18</f>
        <v/>
      </c>
      <c r="C8" s="12">
        <f>'Waterfall Tiers'!C18</f>
        <v/>
      </c>
      <c r="D8" s="12">
        <f>'Waterfall Tiers'!D18</f>
        <v/>
      </c>
      <c r="E8" s="12">
        <f>'Waterfall Tiers'!E18</f>
        <v/>
      </c>
      <c r="F8" s="12">
        <f>'Waterfall Tiers'!F18</f>
        <v/>
      </c>
      <c r="G8" s="12">
        <f>'Waterfall Tiers'!G18</f>
        <v/>
      </c>
    </row>
    <row r="9">
      <c r="A9" t="inlineStr">
        <is>
          <t>Tier 3 — Preferred Return</t>
        </is>
      </c>
      <c r="B9" s="12">
        <f>'Waterfall Tiers'!B26</f>
        <v/>
      </c>
      <c r="C9" s="12">
        <f>'Waterfall Tiers'!C26</f>
        <v/>
      </c>
      <c r="D9" s="12">
        <f>'Waterfall Tiers'!D26</f>
        <v/>
      </c>
      <c r="E9" s="12">
        <f>'Waterfall Tiers'!E26</f>
        <v/>
      </c>
      <c r="F9" s="12">
        <f>'Waterfall Tiers'!F26</f>
        <v/>
      </c>
      <c r="G9" s="12">
        <f>'Waterfall Tiers'!G26</f>
        <v/>
      </c>
    </row>
    <row r="10">
      <c r="A10" t="inlineStr">
        <is>
          <t>Tier 5 — Promote Share</t>
        </is>
      </c>
      <c r="B10" s="12">
        <f>'Waterfall Tiers'!B35</f>
        <v/>
      </c>
      <c r="C10" s="12">
        <f>'Waterfall Tiers'!C35</f>
        <v/>
      </c>
      <c r="D10" s="12">
        <f>'Waterfall Tiers'!D35</f>
        <v/>
      </c>
      <c r="E10" s="12">
        <f>'Waterfall Tiers'!E35</f>
        <v/>
      </c>
      <c r="F10" s="12">
        <f>'Waterfall Tiers'!F35</f>
        <v/>
      </c>
      <c r="G10" s="12">
        <f>'Waterfall Tiers'!G35</f>
        <v/>
      </c>
    </row>
    <row r="11">
      <c r="A11" t="inlineStr">
        <is>
          <t>LP Total Net Cash Flow</t>
        </is>
      </c>
      <c r="B11" s="13">
        <f>SUM(B7:B10)</f>
        <v/>
      </c>
      <c r="C11" s="13">
        <f>SUM(C7:C10)</f>
        <v/>
      </c>
      <c r="D11" s="13">
        <f>SUM(D7:D10)</f>
        <v/>
      </c>
      <c r="E11" s="13">
        <f>SUM(E7:E10)</f>
        <v/>
      </c>
      <c r="F11" s="13">
        <f>SUM(F7:F10)</f>
        <v/>
      </c>
      <c r="G11" s="13">
        <f>SUM(G7:G10)</f>
        <v/>
      </c>
    </row>
    <row r="13">
      <c r="A13" s="5" t="inlineStr">
        <is>
          <t>GP — Sava Industrial Co.Ltd (Sponsor)</t>
        </is>
      </c>
      <c r="B13" s="6" t="n"/>
      <c r="C13" s="6" t="n"/>
      <c r="D13" s="6" t="n"/>
      <c r="E13" s="6" t="n"/>
      <c r="F13" s="6" t="n"/>
      <c r="G13" s="6" t="n"/>
    </row>
    <row r="14">
      <c r="A14" t="inlineStr">
        <is>
          <t>GP Capital Call</t>
        </is>
      </c>
      <c r="B14" s="12">
        <f>'Capital Structure'!B13</f>
        <v/>
      </c>
      <c r="C14" s="12">
        <f>'Capital Structure'!C13</f>
        <v/>
      </c>
      <c r="D14" s="12">
        <f>'Capital Structure'!D13</f>
        <v/>
      </c>
      <c r="E14" s="12">
        <f>'Capital Structure'!E13</f>
        <v/>
      </c>
      <c r="F14" s="12">
        <f>'Capital Structure'!F13</f>
        <v/>
      </c>
      <c r="G14" s="12">
        <f>'Capital Structure'!G13</f>
        <v/>
      </c>
    </row>
    <row r="15">
      <c r="A15" t="inlineStr">
        <is>
          <t>Tier 2 — Return of Capital</t>
        </is>
      </c>
      <c r="B15" s="12">
        <f>'Waterfall Tiers'!B22</f>
        <v/>
      </c>
      <c r="C15" s="12">
        <f>'Waterfall Tiers'!C22</f>
        <v/>
      </c>
      <c r="D15" s="12">
        <f>'Waterfall Tiers'!D22</f>
        <v/>
      </c>
      <c r="E15" s="12">
        <f>'Waterfall Tiers'!E22</f>
        <v/>
      </c>
      <c r="F15" s="12">
        <f>'Waterfall Tiers'!F22</f>
        <v/>
      </c>
      <c r="G15" s="12">
        <f>'Waterfall Tiers'!G22</f>
        <v/>
      </c>
    </row>
    <row r="16">
      <c r="A16" t="inlineStr">
        <is>
          <t>Tier 4 — Catch-up</t>
        </is>
      </c>
      <c r="B16" s="12">
        <f>'Waterfall Tiers'!B31</f>
        <v/>
      </c>
      <c r="C16" s="12">
        <f>'Waterfall Tiers'!C31</f>
        <v/>
      </c>
      <c r="D16" s="12">
        <f>'Waterfall Tiers'!D31</f>
        <v/>
      </c>
      <c r="E16" s="12">
        <f>'Waterfall Tiers'!E31</f>
        <v/>
      </c>
      <c r="F16" s="12">
        <f>'Waterfall Tiers'!F31</f>
        <v/>
      </c>
      <c r="G16" s="12">
        <f>'Waterfall Tiers'!G31</f>
        <v/>
      </c>
    </row>
    <row r="17">
      <c r="A17" t="inlineStr">
        <is>
          <t>Tier 5 — Promote / Carried Interest</t>
        </is>
      </c>
      <c r="B17" s="12">
        <f>'Waterfall Tiers'!B36</f>
        <v/>
      </c>
      <c r="C17" s="12">
        <f>'Waterfall Tiers'!C36</f>
        <v/>
      </c>
      <c r="D17" s="12">
        <f>'Waterfall Tiers'!D36</f>
        <v/>
      </c>
      <c r="E17" s="12">
        <f>'Waterfall Tiers'!E36</f>
        <v/>
      </c>
      <c r="F17" s="12">
        <f>'Waterfall Tiers'!F36</f>
        <v/>
      </c>
      <c r="G17" s="12">
        <f>'Waterfall Tiers'!G36</f>
        <v/>
      </c>
    </row>
    <row r="18">
      <c r="A18" t="inlineStr">
        <is>
          <t>GP Total Net Cash Flow</t>
        </is>
      </c>
      <c r="B18" s="13">
        <f>SUM(B14:B17)</f>
        <v/>
      </c>
      <c r="C18" s="13">
        <f>SUM(C14:C17)</f>
        <v/>
      </c>
      <c r="D18" s="13">
        <f>SUM(D14:D17)</f>
        <v/>
      </c>
      <c r="E18" s="13">
        <f>SUM(E14:E17)</f>
        <v/>
      </c>
      <c r="F18" s="13">
        <f>SUM(F14:F17)</f>
        <v/>
      </c>
      <c r="G18" s="13">
        <f>SUM(G14:G17)</f>
        <v/>
      </c>
    </row>
    <row r="20">
      <c r="A20" s="5" t="inlineStr">
        <is>
          <t>RECONCILIATION</t>
        </is>
      </c>
      <c r="B20" s="6" t="n"/>
      <c r="C20" s="6" t="n"/>
      <c r="D20" s="6" t="n"/>
      <c r="E20" s="6" t="n"/>
      <c r="F20" s="6" t="n"/>
      <c r="G20" s="6" t="n"/>
    </row>
    <row r="21">
      <c r="A21" t="inlineStr">
        <is>
          <t>LP + GP Net Cash Flow</t>
        </is>
      </c>
      <c r="B21" s="12">
        <f>B11+B18</f>
        <v/>
      </c>
      <c r="C21" s="12">
        <f>C11+C18</f>
        <v/>
      </c>
      <c r="D21" s="12">
        <f>D11+D18</f>
        <v/>
      </c>
      <c r="E21" s="12">
        <f>E11+E18</f>
        <v/>
      </c>
      <c r="F21" s="12">
        <f>F11+F18</f>
        <v/>
      </c>
      <c r="G21" s="12">
        <f>G11+G18</f>
        <v/>
      </c>
    </row>
    <row r="22">
      <c r="A22" t="inlineStr">
        <is>
          <t>Project Available + Capital Calls</t>
        </is>
      </c>
      <c r="B22" s="12">
        <f>'Cash Flow Available'!B9+'Capital Structure'!B14</f>
        <v/>
      </c>
      <c r="C22" s="12">
        <f>'Cash Flow Available'!C9+'Capital Structure'!C14</f>
        <v/>
      </c>
      <c r="D22" s="12">
        <f>'Cash Flow Available'!D9+'Capital Structure'!D14</f>
        <v/>
      </c>
      <c r="E22" s="12">
        <f>'Cash Flow Available'!E9+'Capital Structure'!E14</f>
        <v/>
      </c>
      <c r="F22" s="12">
        <f>'Cash Flow Available'!F9+'Capital Structure'!F14</f>
        <v/>
      </c>
      <c r="G22" s="12">
        <f>'Cash Flow Available'!G9+'Capital Structure'!G14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Returns Summary — By Investor Class</t>
        </is>
      </c>
    </row>
    <row r="2">
      <c r="A2" t="inlineStr">
        <is>
          <t>IRR via XIRR | MOIC = cumulative distributions / cumulative contributions</t>
        </is>
      </c>
    </row>
    <row r="4">
      <c r="A4" s="17" t="inlineStr">
        <is>
          <t>Metric</t>
        </is>
      </c>
      <c r="B4" s="17" t="inlineStr">
        <is>
          <t>LP</t>
        </is>
      </c>
      <c r="C4" s="17" t="inlineStr">
        <is>
          <t>GP</t>
        </is>
      </c>
      <c r="D4" s="17" t="inlineStr">
        <is>
          <t>Total JV</t>
        </is>
      </c>
    </row>
    <row r="5">
      <c r="A5" t="inlineStr">
        <is>
          <t>Cash Flow Dates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t="inlineStr">
        <is>
          <t>LP Net Cash Flows ($M)</t>
        </is>
      </c>
      <c r="B6" s="19">
        <f>Distributions!B11</f>
        <v/>
      </c>
      <c r="C6" s="19">
        <f>Distributions!C11</f>
        <v/>
      </c>
      <c r="D6" s="19">
        <f>Distributions!D11</f>
        <v/>
      </c>
      <c r="E6" s="19">
        <f>Distributions!E11</f>
        <v/>
      </c>
      <c r="F6" s="19">
        <f>Distributions!F11</f>
        <v/>
      </c>
      <c r="G6" s="19">
        <f>Distributions!G11</f>
        <v/>
      </c>
    </row>
    <row r="7">
      <c r="A7" t="inlineStr">
        <is>
          <t>GP Net Cash Flows ($M)</t>
        </is>
      </c>
      <c r="B7" s="19">
        <f>Distributions!B18</f>
        <v/>
      </c>
      <c r="C7" s="19">
        <f>Distributions!C18</f>
        <v/>
      </c>
      <c r="D7" s="19">
        <f>Distributions!D18</f>
        <v/>
      </c>
      <c r="E7" s="19">
        <f>Distributions!E18</f>
        <v/>
      </c>
      <c r="F7" s="19">
        <f>Distributions!F18</f>
        <v/>
      </c>
      <c r="G7" s="19">
        <f>Distributions!G18</f>
        <v/>
      </c>
    </row>
    <row r="9">
      <c r="A9" t="inlineStr">
        <is>
          <t>Net IRR (XIRR)</t>
        </is>
      </c>
      <c r="B9" s="20">
        <f>XIRR(B6:G6,B5:G5)</f>
        <v/>
      </c>
      <c r="C9" s="20">
        <f>XIRR(B7:G7,B5:G5)</f>
        <v/>
      </c>
      <c r="D9" s="20">
        <f>XIRR(B6:G6+B7:G7,B5:G5)</f>
        <v/>
      </c>
    </row>
    <row r="10">
      <c r="A10" t="inlineStr">
        <is>
          <t>MOIC (Distributions / Contributions)</t>
        </is>
      </c>
      <c r="B10" s="21">
        <f>SUMIF(Distributions!B11:G11,"&gt;0")/ABS(SUMIF(Distributions!B7:G7,"&lt;0"))</f>
        <v/>
      </c>
      <c r="C10" s="21">
        <f>SUMIF(Distributions!B18:G18,"&gt;0")/ABS(SUMIF(Distributions!B14:G14,"&lt;0"))</f>
        <v/>
      </c>
      <c r="D10" s="21">
        <f>(SUMIF(Distributions!B11:G11,"&gt;0")+SUMIF(Distributions!B18:G18,"&gt;0"))/ABS(SUMIF(Distributions!B7:G7,"&lt;0")+SUMIF(Distributions!B14:G14,"&lt;0"))</f>
        <v/>
      </c>
    </row>
    <row r="11">
      <c r="A11" t="inlineStr">
        <is>
          <t>Total Contributions ($M)</t>
        </is>
      </c>
      <c r="B11" s="19">
        <f>ABS(SUMIF(Distributions!B7:G7,"&lt;0"))</f>
        <v/>
      </c>
      <c r="C11" s="19">
        <f>ABS(SUMIF(Distributions!B14:G14,"&lt;0"))</f>
        <v/>
      </c>
      <c r="D11" s="19">
        <f>B11+C11</f>
        <v/>
      </c>
    </row>
    <row r="12">
      <c r="A12" t="inlineStr">
        <is>
          <t>Total Distributions ($M)</t>
        </is>
      </c>
      <c r="B12" s="19">
        <f>SUMIF(Distributions!B11:G11,"&gt;0")</f>
        <v/>
      </c>
      <c r="C12" s="19">
        <f>SUMIF(Distributions!B18:G18,"&gt;0")</f>
        <v/>
      </c>
      <c r="D12" s="19">
        <f>B12+C12</f>
        <v/>
      </c>
    </row>
    <row r="14">
      <c r="A14" s="5" t="inlineStr">
        <is>
          <t>PROFIT SPLIT (ABOVE RETURN OF CAPITAL)</t>
        </is>
      </c>
      <c r="B14" s="6" t="n"/>
      <c r="C14" s="6" t="n"/>
      <c r="D14" s="6" t="n"/>
    </row>
    <row r="15">
      <c r="A15" t="inlineStr">
        <is>
          <t>LP Profit Distributions ($M)</t>
        </is>
      </c>
      <c r="B15" s="19">
        <f>SUM(Distributions!B9:G9,Distributions!B10:G10)</f>
        <v/>
      </c>
    </row>
    <row r="16">
      <c r="A16" t="inlineStr">
        <is>
          <t>GP Profit Distributions ($M)</t>
        </is>
      </c>
      <c r="C16" s="19">
        <f>SUM(Distributions!B16:G16,Distributions!B17:G17)</f>
        <v/>
      </c>
    </row>
    <row r="17">
      <c r="A17" t="inlineStr">
        <is>
          <t>GP Share of Profit Distributions</t>
        </is>
      </c>
      <c r="C17" s="20">
        <f>IF(B15+C16=0,0,C16/(B15+C16))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Dashboard — Sava Logistics Park JV | Equity Waterfall</t>
        </is>
      </c>
    </row>
    <row r="2">
      <c r="A2" t="inlineStr">
        <is>
          <t>European waterfall | Base case | USD ($M)</t>
        </is>
      </c>
    </row>
    <row r="4">
      <c r="A4" s="17" t="inlineStr">
        <is>
          <t>Metric</t>
        </is>
      </c>
      <c r="B4" s="17" t="inlineStr">
        <is>
          <t>Value</t>
        </is>
      </c>
    </row>
    <row r="5">
      <c r="A5" t="inlineStr">
        <is>
          <t>Total Equity Commitment</t>
        </is>
      </c>
      <c r="B5" s="19">
        <f>'Capital Structure'!B9</f>
        <v/>
      </c>
    </row>
    <row r="6">
      <c r="A6" t="inlineStr">
        <is>
          <t>LP Commitment (80%)</t>
        </is>
      </c>
      <c r="B6" s="19">
        <f>'Capital Structure'!B7</f>
        <v/>
      </c>
    </row>
    <row r="7">
      <c r="A7" t="inlineStr">
        <is>
          <t>GP Commitment (20%)</t>
        </is>
      </c>
      <c r="B7" s="19">
        <f>'Capital Structure'!B8</f>
        <v/>
      </c>
    </row>
    <row r="8">
      <c r="A8" t="inlineStr">
        <is>
          <t>LP Preferred Return</t>
        </is>
      </c>
      <c r="B8" s="22">
        <f>Assumptions!B12</f>
        <v/>
      </c>
    </row>
    <row r="9">
      <c r="A9" t="inlineStr">
        <is>
          <t>GP Promote / Carry</t>
        </is>
      </c>
      <c r="B9" s="22">
        <f>Assumptions!B13</f>
        <v/>
      </c>
    </row>
    <row r="10">
      <c r="A10" t="inlineStr">
        <is>
          <t>Total Project Distributions</t>
        </is>
      </c>
      <c r="B10" s="19">
        <f>'Cash Flow Available'!G12</f>
        <v/>
      </c>
    </row>
    <row r="11">
      <c r="A11" t="inlineStr">
        <is>
          <t>Exit Proceeds (Year 5)</t>
        </is>
      </c>
      <c r="B11" s="19">
        <f>Assumptions!G26</f>
        <v/>
      </c>
    </row>
    <row r="12">
      <c r="A12" t="inlineStr">
        <is>
          <t>LP Net IRR</t>
        </is>
      </c>
      <c r="B12" s="20">
        <f>'Returns Summary'!B9</f>
        <v/>
      </c>
    </row>
    <row r="13">
      <c r="A13" t="inlineStr">
        <is>
          <t>GP Net IRR</t>
        </is>
      </c>
      <c r="B13" s="20">
        <f>'Returns Summary'!C9</f>
        <v/>
      </c>
    </row>
    <row r="14">
      <c r="A14" t="inlineStr">
        <is>
          <t>JV Blended IRR</t>
        </is>
      </c>
      <c r="B14" s="20">
        <f>'Returns Summary'!D9</f>
        <v/>
      </c>
    </row>
    <row r="15">
      <c r="A15" t="inlineStr">
        <is>
          <t>LP MOIC</t>
        </is>
      </c>
      <c r="B15" s="23">
        <f>'Returns Summary'!B10</f>
        <v/>
      </c>
    </row>
    <row r="16">
      <c r="A16" t="inlineStr">
        <is>
          <t>GP MOIC</t>
        </is>
      </c>
      <c r="B16" s="23">
        <f>'Returns Summary'!C10</f>
        <v/>
      </c>
    </row>
    <row r="17">
      <c r="A17" t="inlineStr">
        <is>
          <t>JV Blended MOIC</t>
        </is>
      </c>
      <c r="B17" s="23">
        <f>'Returns Summary'!D10</f>
        <v/>
      </c>
    </row>
    <row r="18">
      <c r="A18" t="inlineStr">
        <is>
          <t>LP Total Distributions</t>
        </is>
      </c>
      <c r="B18" s="19">
        <f>'Returns Summary'!B12</f>
        <v/>
      </c>
    </row>
    <row r="19">
      <c r="A19" t="inlineStr">
        <is>
          <t>GP Total Distributions</t>
        </is>
      </c>
      <c r="B19" s="19">
        <f>'Returns Summary'!C12</f>
        <v/>
      </c>
    </row>
    <row r="20">
      <c r="A20" t="inlineStr">
        <is>
          <t>GP Share of Profits</t>
        </is>
      </c>
      <c r="B20" s="22">
        <f>'Returns Summary'!C17</f>
        <v/>
      </c>
    </row>
    <row r="21">
      <c r="A21" t="inlineStr">
        <is>
          <t>Undistributed (check)</t>
        </is>
      </c>
      <c r="B21" s="19">
        <f>SUM('Waterfall Tiers'!B37:G37)</f>
        <v/>
      </c>
    </row>
    <row r="23">
      <c r="A23" s="2" t="inlineStr">
        <is>
          <t>Waterfall Tier Summary</t>
        </is>
      </c>
    </row>
    <row r="24">
      <c r="A24" t="inlineStr">
        <is>
          <t>Tier 1 — LP Return of Capital</t>
        </is>
      </c>
      <c r="B24" s="19">
        <f>SUM('Waterfall Tiers'!B18:G18)</f>
        <v/>
      </c>
    </row>
    <row r="25">
      <c r="A25" t="inlineStr">
        <is>
          <t>Tier 2 — GP Return of Capital</t>
        </is>
      </c>
      <c r="B25" s="19">
        <f>SUM('Waterfall Tiers'!B22:G22)</f>
        <v/>
      </c>
    </row>
    <row r="26">
      <c r="A26" t="inlineStr">
        <is>
          <t>Tier 3 — LP Preferred Return</t>
        </is>
      </c>
      <c r="B26" s="19">
        <f>SUM('Waterfall Tiers'!B26:G26)</f>
        <v/>
      </c>
    </row>
    <row r="27">
      <c r="A27" t="inlineStr">
        <is>
          <t>Tier 4 — GP Catch-up</t>
        </is>
      </c>
      <c r="B27" s="19">
        <f>SUM('Waterfall Tiers'!B31:G31)</f>
        <v/>
      </c>
    </row>
    <row r="28">
      <c r="A28" t="inlineStr">
        <is>
          <t>Tier 5 — LP Promote Residual</t>
        </is>
      </c>
      <c r="B28" s="19">
        <f>SUM('Waterfall Tiers'!B35:G35)</f>
        <v/>
      </c>
    </row>
    <row r="29">
      <c r="A29" t="inlineStr">
        <is>
          <t>Tier 5 — GP Promote Residual</t>
        </is>
      </c>
      <c r="B29" s="19">
        <f>SUM('Waterfall Tiers'!B36:G36)</f>
        <v/>
      </c>
    </row>
    <row r="31">
      <c r="A31" s="2" t="inlineStr">
        <is>
          <t>Notes</t>
        </is>
      </c>
    </row>
    <row r="32">
      <c r="A32" t="inlineStr">
        <is>
          <t>• European waterfall: tiers processed sequentially each distribution period.</t>
        </is>
      </c>
    </row>
    <row r="33">
      <c r="A33" s="2" t="inlineStr">
        <is>
          <t>Distribution Waterfall — Year 5 Exit (Chart Data)</t>
        </is>
      </c>
    </row>
    <row r="34">
      <c r="A34" s="17" t="inlineStr">
        <is>
          <t>Tier</t>
        </is>
      </c>
      <c r="B34" s="17" t="inlineStr">
        <is>
          <t>Amount ($M)</t>
        </is>
      </c>
    </row>
    <row r="35">
      <c r="A35" t="inlineStr">
        <is>
          <t>Tier 1 — LP Return of Capital</t>
        </is>
      </c>
      <c r="B35" s="19">
        <f>'Waterfall Tiers'!G18</f>
        <v/>
      </c>
    </row>
    <row r="36">
      <c r="A36" t="inlineStr">
        <is>
          <t>Tier 2 — GP Return of Capital</t>
        </is>
      </c>
      <c r="B36" s="19">
        <f>'Waterfall Tiers'!G22</f>
        <v/>
      </c>
    </row>
    <row r="37">
      <c r="A37" t="inlineStr">
        <is>
          <t>Tier 3 — LP Preferred</t>
        </is>
      </c>
      <c r="B37" s="19">
        <f>'Waterfall Tiers'!G26</f>
        <v/>
      </c>
    </row>
    <row r="38">
      <c r="A38" t="inlineStr">
        <is>
          <t>Tier 4 — GP Catch-up</t>
        </is>
      </c>
      <c r="B38" s="19">
        <f>'Waterfall Tiers'!G31</f>
        <v/>
      </c>
    </row>
    <row r="39">
      <c r="A39" t="inlineStr">
        <is>
          <t>Tier 5 — LP Promote</t>
        </is>
      </c>
      <c r="B39" s="19">
        <f>'Waterfall Tiers'!G35</f>
        <v/>
      </c>
    </row>
    <row r="40">
      <c r="A40" t="inlineStr">
        <is>
          <t>Tier 5 — GP Promote</t>
        </is>
      </c>
      <c r="B40" s="19">
        <f>'Waterfall Tiers'!G36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2026-09-17T14:01:04Z</dcterms:created>
  <dcterms:modified xsi:type="dcterms:W3CDTF">2026-09-17T14:01:04Z</dcterms:modified>
</cp:coreProperties>
</file>